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camfr-my.sharepoint.com/personal/theophane_nguon_ecam_fr/Documents/TrainingCenter/WWW Rendu Final/Robotics/"/>
    </mc:Choice>
  </mc:AlternateContent>
  <xr:revisionPtr revIDLastSave="143" documentId="13_ncr:1_{E4B9B4B1-0EFE-42F6-BACC-28CB82D9EC92}" xr6:coauthVersionLast="47" xr6:coauthVersionMax="47" xr10:uidLastSave="{AF749527-572B-4427-9DDC-8FE38A40E836}"/>
  <bookViews>
    <workbookView xWindow="-120" yWindow="-120" windowWidth="20730" windowHeight="11160" xr2:uid="{4B0C1A36-E3EC-47B9-A165-D9DBB912A07C}"/>
  </bookViews>
  <sheets>
    <sheet name="Introduction" sheetId="11" r:id="rId1"/>
    <sheet name="STEP 1" sheetId="2" r:id="rId2"/>
    <sheet name="STEP 1.2" sheetId="3" r:id="rId3"/>
    <sheet name="STEP 1.3" sheetId="4" r:id="rId4"/>
    <sheet name="STEP 2" sheetId="5" r:id="rId5"/>
    <sheet name="Explaination" sheetId="6" r:id="rId6"/>
    <sheet name="STEP 2.1" sheetId="7" r:id="rId7"/>
    <sheet name="STEP 2.2" sheetId="8" r:id="rId8"/>
    <sheet name="STEP 2.3" sheetId="9" r:id="rId9"/>
    <sheet name="STEP 3" sheetId="10" r:id="rId10"/>
  </sheets>
  <externalReferences>
    <externalReference r:id="rId11"/>
  </externalReferences>
  <definedNames>
    <definedName name="periodselected">[1]Simogramme!$I$7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9" l="1"/>
  <c r="I22" i="9" s="1"/>
  <c r="M20" i="9"/>
  <c r="H10" i="8"/>
  <c r="I10" i="8"/>
  <c r="C11" i="8"/>
  <c r="H11" i="8"/>
  <c r="I11" i="8" l="1"/>
  <c r="C12" i="8"/>
  <c r="C13" i="8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H25" i="8"/>
  <c r="I25" i="8"/>
  <c r="H26" i="8"/>
  <c r="I26" i="8"/>
  <c r="H27" i="8"/>
  <c r="I27" i="8"/>
  <c r="H28" i="8"/>
  <c r="I28" i="8"/>
  <c r="H29" i="8"/>
  <c r="I29" i="8"/>
  <c r="H30" i="8"/>
  <c r="I30" i="8"/>
  <c r="H31" i="8"/>
  <c r="I31" i="8"/>
  <c r="H32" i="8"/>
  <c r="I32" i="8"/>
  <c r="H33" i="8"/>
  <c r="I33" i="8"/>
  <c r="H34" i="8"/>
  <c r="I34" i="8"/>
  <c r="H35" i="8"/>
  <c r="I35" i="8"/>
  <c r="H36" i="8"/>
  <c r="I36" i="8"/>
  <c r="H37" i="8"/>
  <c r="I37" i="8"/>
  <c r="H38" i="8"/>
  <c r="I38" i="8"/>
  <c r="H39" i="8"/>
  <c r="I39" i="8"/>
  <c r="D65" i="8"/>
  <c r="E70" i="8" s="1"/>
  <c r="E65" i="8"/>
  <c r="F65" i="8"/>
  <c r="H10" i="7"/>
  <c r="I10" i="7"/>
  <c r="C11" i="7"/>
  <c r="H12" i="8"/>
  <c r="H23" i="8"/>
  <c r="H50" i="8"/>
  <c r="H51" i="8"/>
  <c r="H46" i="8"/>
  <c r="H54" i="8"/>
  <c r="H47" i="8"/>
  <c r="H62" i="8"/>
  <c r="H61" i="8"/>
  <c r="H42" i="8"/>
  <c r="H48" i="8"/>
  <c r="H40" i="8"/>
  <c r="H44" i="8"/>
  <c r="H56" i="8"/>
  <c r="H57" i="8"/>
  <c r="H55" i="8"/>
  <c r="H58" i="8"/>
  <c r="H52" i="8"/>
  <c r="H41" i="8"/>
  <c r="H11" i="7"/>
  <c r="H43" i="8"/>
  <c r="H59" i="8"/>
  <c r="H53" i="8"/>
  <c r="H60" i="8"/>
  <c r="H45" i="8"/>
  <c r="H49" i="8"/>
  <c r="E67" i="8" l="1"/>
  <c r="I55" i="8"/>
  <c r="I60" i="8"/>
  <c r="I56" i="8"/>
  <c r="I52" i="8"/>
  <c r="I48" i="8"/>
  <c r="I44" i="8"/>
  <c r="I40" i="8"/>
  <c r="I51" i="8"/>
  <c r="I23" i="8"/>
  <c r="I43" i="8"/>
  <c r="I12" i="8"/>
  <c r="I62" i="8"/>
  <c r="I58" i="8"/>
  <c r="I54" i="8"/>
  <c r="I50" i="8"/>
  <c r="I46" i="8"/>
  <c r="I42" i="8"/>
  <c r="I59" i="8"/>
  <c r="I47" i="8"/>
  <c r="I61" i="8"/>
  <c r="I57" i="8"/>
  <c r="I53" i="8"/>
  <c r="I49" i="8"/>
  <c r="I45" i="8"/>
  <c r="I41" i="8"/>
  <c r="I11" i="7"/>
  <c r="C12" i="7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H18" i="7"/>
  <c r="I18" i="7"/>
  <c r="H19" i="7"/>
  <c r="I19" i="7"/>
  <c r="H20" i="7"/>
  <c r="I20" i="7"/>
  <c r="H21" i="7"/>
  <c r="I21" i="7"/>
  <c r="H22" i="7"/>
  <c r="I22" i="7"/>
  <c r="H23" i="7"/>
  <c r="I23" i="7"/>
  <c r="H24" i="7"/>
  <c r="I24" i="7"/>
  <c r="H25" i="7"/>
  <c r="I25" i="7"/>
  <c r="H26" i="7"/>
  <c r="I26" i="7"/>
  <c r="H27" i="7"/>
  <c r="I27" i="7"/>
  <c r="H28" i="7"/>
  <c r="I28" i="7"/>
  <c r="H29" i="7"/>
  <c r="I29" i="7"/>
  <c r="H30" i="7"/>
  <c r="I30" i="7"/>
  <c r="H31" i="7"/>
  <c r="I31" i="7"/>
  <c r="H32" i="7"/>
  <c r="I32" i="7"/>
  <c r="H33" i="7"/>
  <c r="I33" i="7"/>
  <c r="H34" i="7"/>
  <c r="I34" i="7"/>
  <c r="H35" i="7"/>
  <c r="I35" i="7"/>
  <c r="H36" i="7"/>
  <c r="I36" i="7"/>
  <c r="H37" i="7"/>
  <c r="I37" i="7"/>
  <c r="H38" i="7"/>
  <c r="I38" i="7"/>
  <c r="H39" i="7"/>
  <c r="I39" i="7"/>
  <c r="D65" i="7"/>
  <c r="E70" i="7" s="1"/>
  <c r="E65" i="7"/>
  <c r="F65" i="7"/>
  <c r="C18" i="2"/>
  <c r="D18" i="2"/>
  <c r="C20" i="2"/>
  <c r="C22" i="2" s="1"/>
  <c r="D20" i="2"/>
  <c r="H23" i="2"/>
  <c r="D22" i="2" s="1"/>
  <c r="H13" i="8"/>
  <c r="H24" i="8"/>
  <c r="H58" i="7"/>
  <c r="H50" i="7"/>
  <c r="H12" i="7"/>
  <c r="H49" i="7"/>
  <c r="H60" i="7"/>
  <c r="H57" i="7"/>
  <c r="H62" i="7"/>
  <c r="H42" i="7"/>
  <c r="H53" i="7"/>
  <c r="H51" i="7"/>
  <c r="H44" i="7"/>
  <c r="H54" i="7"/>
  <c r="H61" i="7"/>
  <c r="H40" i="7"/>
  <c r="H56" i="7"/>
  <c r="H52" i="7"/>
  <c r="H47" i="7"/>
  <c r="H43" i="7"/>
  <c r="H48" i="7"/>
  <c r="H45" i="7"/>
  <c r="H46" i="7"/>
  <c r="H59" i="7"/>
  <c r="H41" i="7"/>
  <c r="H55" i="7"/>
  <c r="E67" i="7" l="1"/>
  <c r="I51" i="7"/>
  <c r="I12" i="7"/>
  <c r="I59" i="7"/>
  <c r="I47" i="7"/>
  <c r="I62" i="7"/>
  <c r="I54" i="7"/>
  <c r="I46" i="7"/>
  <c r="I55" i="7"/>
  <c r="I43" i="7"/>
  <c r="I58" i="7"/>
  <c r="I50" i="7"/>
  <c r="I42" i="7"/>
  <c r="I61" i="7"/>
  <c r="I57" i="7"/>
  <c r="I53" i="7"/>
  <c r="I49" i="7"/>
  <c r="I45" i="7"/>
  <c r="I41" i="7"/>
  <c r="I60" i="7"/>
  <c r="I56" i="7"/>
  <c r="I52" i="7"/>
  <c r="I48" i="7"/>
  <c r="I44" i="7"/>
  <c r="I40" i="7"/>
  <c r="I13" i="8"/>
  <c r="I24" i="8"/>
  <c r="C23" i="2"/>
  <c r="D2" i="4" s="1"/>
  <c r="H14" i="8"/>
  <c r="H13" i="7"/>
  <c r="I13" i="7" l="1"/>
  <c r="I14" i="8"/>
  <c r="H15" i="8"/>
  <c r="H14" i="7"/>
  <c r="I14" i="7" l="1"/>
  <c r="I15" i="8"/>
  <c r="H16" i="8"/>
  <c r="H15" i="7"/>
  <c r="I15" i="7" l="1"/>
  <c r="I16" i="8"/>
  <c r="H17" i="8"/>
  <c r="H16" i="7"/>
  <c r="I16" i="7" l="1"/>
  <c r="I17" i="8"/>
  <c r="H18" i="8"/>
  <c r="H17" i="7"/>
  <c r="I17" i="7" l="1"/>
  <c r="E7" i="7" s="1"/>
  <c r="I18" i="8"/>
  <c r="H19" i="8"/>
  <c r="I19" i="8" l="1"/>
  <c r="I6" i="7"/>
  <c r="J6" i="7" s="1"/>
  <c r="M9" i="7" s="1"/>
  <c r="N9" i="7" s="1"/>
  <c r="O9" i="7" s="1"/>
  <c r="P9" i="7" s="1"/>
  <c r="Q9" i="7" s="1"/>
  <c r="R9" i="7" s="1"/>
  <c r="S9" i="7" s="1"/>
  <c r="T9" i="7" s="1"/>
  <c r="U9" i="7" s="1"/>
  <c r="V9" i="7" s="1"/>
  <c r="W9" i="7" s="1"/>
  <c r="X9" i="7" s="1"/>
  <c r="Y9" i="7" s="1"/>
  <c r="Z9" i="7" s="1"/>
  <c r="AA9" i="7" s="1"/>
  <c r="AB9" i="7" s="1"/>
  <c r="AC9" i="7" s="1"/>
  <c r="AD9" i="7" s="1"/>
  <c r="AE9" i="7" s="1"/>
  <c r="AF9" i="7" s="1"/>
  <c r="AG9" i="7" s="1"/>
  <c r="AH9" i="7" s="1"/>
  <c r="AI9" i="7" s="1"/>
  <c r="AJ9" i="7" s="1"/>
  <c r="AK9" i="7" s="1"/>
  <c r="AL9" i="7" s="1"/>
  <c r="AM9" i="7" s="1"/>
  <c r="AN9" i="7" s="1"/>
  <c r="AO9" i="7" s="1"/>
  <c r="AP9" i="7" s="1"/>
  <c r="AQ9" i="7" s="1"/>
  <c r="AR9" i="7" s="1"/>
  <c r="AS9" i="7" s="1"/>
  <c r="AT9" i="7" s="1"/>
  <c r="AU9" i="7" s="1"/>
  <c r="AV9" i="7" s="1"/>
  <c r="AW9" i="7" s="1"/>
  <c r="AX9" i="7" s="1"/>
  <c r="AY9" i="7" s="1"/>
  <c r="AZ9" i="7" s="1"/>
  <c r="AJ66" i="7"/>
  <c r="H20" i="8"/>
  <c r="I20" i="8" l="1"/>
  <c r="G70" i="7"/>
  <c r="G67" i="7"/>
  <c r="H21" i="8"/>
  <c r="I21" i="8" l="1"/>
  <c r="H22" i="8"/>
  <c r="I22" i="8" l="1"/>
  <c r="E7" i="8" s="1"/>
  <c r="I6" i="8" l="1"/>
  <c r="J6" i="8" s="1"/>
  <c r="M9" i="8" s="1"/>
  <c r="N9" i="8" s="1"/>
  <c r="O9" i="8" s="1"/>
  <c r="P9" i="8" s="1"/>
  <c r="Q9" i="8" s="1"/>
  <c r="R9" i="8" s="1"/>
  <c r="S9" i="8" s="1"/>
  <c r="T9" i="8" s="1"/>
  <c r="U9" i="8" s="1"/>
  <c r="V9" i="8" s="1"/>
  <c r="W9" i="8" s="1"/>
  <c r="X9" i="8" s="1"/>
  <c r="Y9" i="8" s="1"/>
  <c r="Z9" i="8" s="1"/>
  <c r="AA9" i="8" s="1"/>
  <c r="AB9" i="8" s="1"/>
  <c r="AC9" i="8" s="1"/>
  <c r="AD9" i="8" s="1"/>
  <c r="AE9" i="8" s="1"/>
  <c r="AF9" i="8" s="1"/>
  <c r="AG9" i="8" s="1"/>
  <c r="AH9" i="8" s="1"/>
  <c r="AI9" i="8" s="1"/>
  <c r="AJ9" i="8" s="1"/>
  <c r="AK9" i="8" s="1"/>
  <c r="AL9" i="8" s="1"/>
  <c r="AM9" i="8" s="1"/>
  <c r="AN9" i="8" s="1"/>
  <c r="AO9" i="8" s="1"/>
  <c r="AP9" i="8" s="1"/>
  <c r="AQ9" i="8" s="1"/>
  <c r="AR9" i="8" s="1"/>
  <c r="AS9" i="8" s="1"/>
  <c r="AT9" i="8" s="1"/>
  <c r="AU9" i="8" s="1"/>
  <c r="AV9" i="8" s="1"/>
  <c r="AW9" i="8" s="1"/>
  <c r="AX9" i="8" s="1"/>
  <c r="AY9" i="8" s="1"/>
  <c r="AZ9" i="8" s="1"/>
  <c r="AJ66" i="8"/>
  <c r="G67" i="8" l="1"/>
  <c r="G7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9" authorId="0" shapeId="0" xr:uid="{4F0E47B7-554F-4533-A91B-C53273104758}">
      <text>
        <r>
          <rPr>
            <b/>
            <sz val="9"/>
            <color indexed="81"/>
            <rFont val="Tahoma"/>
            <family val="2"/>
          </rPr>
          <t>If highlighted, enter date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9" authorId="0" shapeId="0" xr:uid="{6B56EE43-096D-4AB5-AD06-105C049B7C75}">
      <text>
        <r>
          <rPr>
            <b/>
            <sz val="9"/>
            <color indexed="81"/>
            <rFont val="Tahoma"/>
            <family val="2"/>
          </rPr>
          <t>If highlighted, enter date</t>
        </r>
      </text>
    </comment>
  </commentList>
</comments>
</file>

<file path=xl/sharedStrings.xml><?xml version="1.0" encoding="utf-8"?>
<sst xmlns="http://schemas.openxmlformats.org/spreadsheetml/2006/main" count="451" uniqueCount="273">
  <si>
    <t>STEP 1: Robot pre-diagnosis</t>
  </si>
  <si>
    <t>Clarification of customer need</t>
  </si>
  <si>
    <t>What?</t>
  </si>
  <si>
    <t>Diagnostic request for robotic enclosure packaging step</t>
  </si>
  <si>
    <t>Who?</t>
  </si>
  <si>
    <t>The company’s production manager</t>
  </si>
  <si>
    <t>Where?</t>
  </si>
  <si>
    <t>Packing step</t>
  </si>
  <si>
    <t>When?</t>
  </si>
  <si>
    <t>Robot set-up in 1 year</t>
  </si>
  <si>
    <t xml:space="preserve">How? </t>
  </si>
  <si>
    <t>By the team</t>
  </si>
  <si>
    <t>Rapid evaluation of the project's profitability: 2021</t>
  </si>
  <si>
    <t>Elements of analysis</t>
  </si>
  <si>
    <t>Current situation</t>
  </si>
  <si>
    <t>Robotic situation</t>
  </si>
  <si>
    <t>Comments</t>
  </si>
  <si>
    <t>Time range (dmh)</t>
  </si>
  <si>
    <t>1dmh = 0,36s</t>
  </si>
  <si>
    <t>Number of pieces/year</t>
  </si>
  <si>
    <t xml:space="preserve">Scrap rate </t>
  </si>
  <si>
    <t>Cost price</t>
  </si>
  <si>
    <t xml:space="preserve">Benefit = sale price (100$) - manufacture price (50$) </t>
  </si>
  <si>
    <t>Valuation</t>
  </si>
  <si>
    <t>40000*0,03*50=60000$</t>
  </si>
  <si>
    <t>40000*0,005*50=10000$</t>
  </si>
  <si>
    <t>Detailed Calculation</t>
  </si>
  <si>
    <t>Load calculation (h)</t>
  </si>
  <si>
    <t>0,0181*40000=724h</t>
  </si>
  <si>
    <t>0,05*40000=2000h</t>
  </si>
  <si>
    <t>Estimated gains per year ($)</t>
  </si>
  <si>
    <t>724*7,3 + 0,03*40000*50 =65285$</t>
  </si>
  <si>
    <t>2000*15,17 + 0,005*40000*50= 40340$</t>
  </si>
  <si>
    <t xml:space="preserve">Human Hourly rate Thailand </t>
  </si>
  <si>
    <t xml:space="preserve">Robot Hourly rate Thailand </t>
  </si>
  <si>
    <t>Human (works with 5 over robots) + Robot</t>
  </si>
  <si>
    <t>estimated gain per year</t>
  </si>
  <si>
    <t xml:space="preserve">Estimated expenses </t>
  </si>
  <si>
    <t>Cost price in account: $30k study development installation + $38k for the robot price + $20k + $2k = $90 k</t>
  </si>
  <si>
    <t>Fixed costs</t>
  </si>
  <si>
    <t>500h of integration</t>
  </si>
  <si>
    <t>6-axis robot</t>
  </si>
  <si>
    <t xml:space="preserve"> Staubli Reference</t>
  </si>
  <si>
    <t>TX2-40</t>
  </si>
  <si>
    <t>TX2-60</t>
  </si>
  <si>
    <t>TX2-60L</t>
  </si>
  <si>
    <t>TX2-90</t>
  </si>
  <si>
    <t>TX2-90L</t>
  </si>
  <si>
    <t>TX2-90XL</t>
  </si>
  <si>
    <t>Maximum load</t>
  </si>
  <si>
    <t>2 kg</t>
  </si>
  <si>
    <t>4,5 kg</t>
  </si>
  <si>
    <t>3,7 kg</t>
  </si>
  <si>
    <t>14 kg</t>
  </si>
  <si>
    <t>12 kg</t>
  </si>
  <si>
    <t>7 kg</t>
  </si>
  <si>
    <t>Nominal load</t>
  </si>
  <si>
    <t>1,7 kg</t>
  </si>
  <si>
    <t>3,5 kg</t>
  </si>
  <si>
    <t>6 kg</t>
  </si>
  <si>
    <t>5 kg</t>
  </si>
  <si>
    <t>4 kg</t>
  </si>
  <si>
    <t>Outreach</t>
  </si>
  <si>
    <t>515 mm</t>
  </si>
  <si>
    <t>670 mm</t>
  </si>
  <si>
    <t>920 mm</t>
  </si>
  <si>
    <t>1000 mm</t>
  </si>
  <si>
    <t>1200 mm</t>
  </si>
  <si>
    <t>1450 mm</t>
  </si>
  <si>
    <t>Repeatibility</t>
  </si>
  <si>
    <t>± 0,02 mm</t>
  </si>
  <si>
    <t>± 0,03 mm</t>
  </si>
  <si>
    <t>± 0,035 mm</t>
  </si>
  <si>
    <t>± 0,04 mm</t>
  </si>
  <si>
    <t>Estimated new price ($)</t>
  </si>
  <si>
    <t>35k</t>
  </si>
  <si>
    <t>45k</t>
  </si>
  <si>
    <t>50k</t>
  </si>
  <si>
    <t>55k</t>
  </si>
  <si>
    <t>60k</t>
  </si>
  <si>
    <t>x</t>
  </si>
  <si>
    <t>Estimated second-hand price ($)</t>
  </si>
  <si>
    <t>24,5k</t>
  </si>
  <si>
    <t>31,5k</t>
  </si>
  <si>
    <t>38,5k</t>
  </si>
  <si>
    <t>42k</t>
  </si>
  <si>
    <r>
      <t>≈</t>
    </r>
    <r>
      <rPr>
        <sz val="11"/>
        <color rgb="FF000000"/>
        <rFont val="Calibri"/>
      </rPr>
      <t>30% cheaper</t>
    </r>
  </si>
  <si>
    <t>Why did you choose this robot? cobot or not and why?</t>
  </si>
  <si>
    <t>6-axis cobot</t>
  </si>
  <si>
    <t>Staubli Reference</t>
  </si>
  <si>
    <t>TX2touch-60</t>
  </si>
  <si>
    <t>TX2touch-60L</t>
  </si>
  <si>
    <t>TX2touch-90</t>
  </si>
  <si>
    <t>TX2touch-90L</t>
  </si>
  <si>
    <t>TX2touch-90XL</t>
  </si>
  <si>
    <t>Calculation of ROI</t>
  </si>
  <si>
    <t>Years</t>
  </si>
  <si>
    <t>Rapid evaluation of the human factor</t>
  </si>
  <si>
    <t>Measure</t>
  </si>
  <si>
    <t>Radar Diagrams - Current Ergonomic Situation</t>
  </si>
  <si>
    <t>Noise</t>
  </si>
  <si>
    <t>Lighting</t>
  </si>
  <si>
    <t>Joint position</t>
  </si>
  <si>
    <t>Posture</t>
  </si>
  <si>
    <t>Effort</t>
  </si>
  <si>
    <t>Working area</t>
  </si>
  <si>
    <t>Vision area</t>
  </si>
  <si>
    <t>Height of work surface</t>
  </si>
  <si>
    <t>Position Supply</t>
  </si>
  <si>
    <t>Radar Diagrams - Robotic Ergonomic Situation</t>
  </si>
  <si>
    <t xml:space="preserve"> organisational time / logistics :</t>
  </si>
  <si>
    <t>Rate</t>
  </si>
  <si>
    <t>interoperative time</t>
  </si>
  <si>
    <t>Upstream Station</t>
  </si>
  <si>
    <t>engraving</t>
  </si>
  <si>
    <t>1 minute</t>
  </si>
  <si>
    <t>Downstream Station</t>
  </si>
  <si>
    <t>Storage</t>
  </si>
  <si>
    <t>Is our station a bottleneck?</t>
  </si>
  <si>
    <t>YES</t>
  </si>
  <si>
    <t>NO</t>
  </si>
  <si>
    <t>Debrief:</t>
  </si>
  <si>
    <t>Is it interresting to automate this station after this first diagnosis?</t>
  </si>
  <si>
    <t>STAGE 2: DIAGNOSIS – STUDY – PHASE 1 PROJECT</t>
  </si>
  <si>
    <t>Study n°</t>
  </si>
  <si>
    <t>Workshop</t>
  </si>
  <si>
    <t>Packing workshop</t>
  </si>
  <si>
    <t>Date</t>
  </si>
  <si>
    <t>Name</t>
  </si>
  <si>
    <t>Packaging</t>
  </si>
  <si>
    <t>Range</t>
  </si>
  <si>
    <t>Packagaging</t>
  </si>
  <si>
    <t>Operator</t>
  </si>
  <si>
    <t>PRODUCTION</t>
  </si>
  <si>
    <t>Initial state</t>
  </si>
  <si>
    <t>Final state</t>
  </si>
  <si>
    <t>Annual</t>
  </si>
  <si>
    <t>Set</t>
  </si>
  <si>
    <t>Speaker assembly + round box with foam reinforcement + cardboard sending</t>
  </si>
  <si>
    <t>Speaker in the box round surrounded by polyurethane foam then put in the  sending cardboard.</t>
  </si>
  <si>
    <t>On order</t>
  </si>
  <si>
    <t>FLOW</t>
  </si>
  <si>
    <t>rate (pieces/hour)</t>
  </si>
  <si>
    <t>Inter-operative time (h)</t>
  </si>
  <si>
    <t>0,00278 (=10s)</t>
  </si>
  <si>
    <t>Dowstream Station</t>
  </si>
  <si>
    <t>0 because last station</t>
  </si>
  <si>
    <t>Bottleneck?</t>
  </si>
  <si>
    <t>YES/NO?</t>
  </si>
  <si>
    <t>PHYSICAL FACTORS</t>
  </si>
  <si>
    <t>NOISE (Dba)</t>
  </si>
  <si>
    <t>VIBRATION</t>
  </si>
  <si>
    <t>LIGHTNING (LUX)</t>
  </si>
  <si>
    <t>TEMPERATURE</t>
  </si>
  <si>
    <t>SECURITY</t>
  </si>
  <si>
    <t>22 °C</t>
  </si>
  <si>
    <t>Gloves + Security shoes</t>
  </si>
  <si>
    <t>VISION AREA</t>
  </si>
  <si>
    <t>REPETABILITY</t>
  </si>
  <si>
    <t>HEIGHT OF WORK SURFACE</t>
  </si>
  <si>
    <t>DISTANCE TRAVELLED PER  CYCLE (m)</t>
  </si>
  <si>
    <t>120°</t>
  </si>
  <si>
    <t>Very</t>
  </si>
  <si>
    <t>107 cm</t>
  </si>
  <si>
    <t>10m / enclosure</t>
  </si>
  <si>
    <t>PRE-STUDY WORKSTATION SKETCH</t>
  </si>
  <si>
    <t>STAGE 2: DIAGNOSIS – STUDY – PHASE 3 PROJECT</t>
  </si>
  <si>
    <t xml:space="preserve">Tf – Frequencial time (or frequential manual): ime worked by the operator to perform a task that is not performed at each cycle but at a ceratin frequency (periodic checks, replenishment, etc…) </t>
  </si>
  <si>
    <t>Tt – Technological Time: working time whose duration depends solely on the techological conditions of execution, the machine works without intervention of the operator</t>
  </si>
  <si>
    <t xml:space="preserve">Tm –Manual Time: tims correspondig to a physical or mental human work dependant solely on the action of the operator
</t>
  </si>
  <si>
    <t>Utm</t>
  </si>
  <si>
    <t>Utt</t>
  </si>
  <si>
    <t>181 dmh</t>
  </si>
  <si>
    <t>Tm</t>
  </si>
  <si>
    <t>Tt</t>
  </si>
  <si>
    <t>Tf</t>
  </si>
  <si>
    <t xml:space="preserve">NB CASE </t>
  </si>
  <si>
    <t>Simogramme</t>
  </si>
  <si>
    <t xml:space="preserve">EXPECTED CYCLE TIME : </t>
  </si>
  <si>
    <t>mct/dmh</t>
  </si>
  <si>
    <t>Type of time :</t>
  </si>
  <si>
    <t xml:space="preserve"> Tm</t>
  </si>
  <si>
    <t>ID*</t>
  </si>
  <si>
    <t>Items*</t>
  </si>
  <si>
    <t>Task
Duration (cmt/dmh)</t>
  </si>
  <si>
    <t>Anteriority Task</t>
  </si>
  <si>
    <t>Start Date</t>
  </si>
  <si>
    <t>Helper</t>
  </si>
  <si>
    <t>Finish Date</t>
  </si>
  <si>
    <t xml:space="preserve">Type </t>
  </si>
  <si>
    <t>PERIODS</t>
  </si>
  <si>
    <t>Recovery of the lower speaker and placement on the support</t>
  </si>
  <si>
    <t>Put the cable packing at the bottom of carton</t>
  </si>
  <si>
    <t>Put the foam</t>
  </si>
  <si>
    <t>Put the speaker in the foam</t>
  </si>
  <si>
    <t>Put the cardboard lid</t>
  </si>
  <si>
    <t>Storage box</t>
  </si>
  <si>
    <t>Replenishment</t>
  </si>
  <si>
    <t>Replenish with components</t>
  </si>
  <si>
    <t>Task 10</t>
  </si>
  <si>
    <t>Task 11</t>
  </si>
  <si>
    <t>Task 12</t>
  </si>
  <si>
    <t>Task 13</t>
  </si>
  <si>
    <t>Task 14</t>
  </si>
  <si>
    <t>Task 15</t>
  </si>
  <si>
    <t>Task 16</t>
  </si>
  <si>
    <t>Task 17</t>
  </si>
  <si>
    <t>Task 18</t>
  </si>
  <si>
    <t>Task 19</t>
  </si>
  <si>
    <t>Task 20</t>
  </si>
  <si>
    <t>Task 21</t>
  </si>
  <si>
    <t>Task 22</t>
  </si>
  <si>
    <t>Task 23</t>
  </si>
  <si>
    <t>Task 24</t>
  </si>
  <si>
    <t>Task 25</t>
  </si>
  <si>
    <t>Task 26</t>
  </si>
  <si>
    <t>Task 27</t>
  </si>
  <si>
    <t xml:space="preserve"> Cycle Time :                     </t>
  </si>
  <si>
    <t>Mct</t>
  </si>
  <si>
    <t>% operator use (U.T.m):</t>
  </si>
  <si>
    <t>%</t>
  </si>
  <si>
    <t>% machine use  (U.T.t) :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</si>
  <si>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</si>
  <si>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</si>
  <si>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</si>
  <si>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</si>
  <si>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</si>
  <si>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</si>
  <si>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</si>
  <si>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</si>
  <si>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STAGE 2: DIAGNOSIS – STUDY – PHASE 6 PROJECT</t>
  </si>
  <si>
    <t>SKETCH OF THE STATION AFTER ROBOTIZATION</t>
  </si>
  <si>
    <t>SKETCH OF THE ROBOTIC CELL</t>
  </si>
  <si>
    <t>ESTIMATED BALANCE</t>
  </si>
  <si>
    <t xml:space="preserve"> </t>
  </si>
  <si>
    <t>GAINS</t>
  </si>
  <si>
    <t>EXPENSES</t>
  </si>
  <si>
    <t>Reason</t>
  </si>
  <si>
    <t>Amount in $</t>
  </si>
  <si>
    <t>Amonut in $</t>
  </si>
  <si>
    <t>Hourly rate</t>
  </si>
  <si>
    <t>Robot</t>
  </si>
  <si>
    <t>Time gain per component (mct)</t>
  </si>
  <si>
    <t>Mobile container</t>
  </si>
  <si>
    <t>scrap gain per year</t>
  </si>
  <si>
    <t>Tooling</t>
  </si>
  <si>
    <t>Hourly rate gain in 1 year</t>
  </si>
  <si>
    <t>Integration</t>
  </si>
  <si>
    <t>TOTAL ANNUAL EARNINGS ($)</t>
  </si>
  <si>
    <t xml:space="preserve">TOTAL ANNUAL EXPENDITURE   ($)
</t>
  </si>
  <si>
    <t>AMORTISATION</t>
  </si>
  <si>
    <t>ROI</t>
  </si>
  <si>
    <t>STEP 3: Specifications – Robotization of a workstation</t>
  </si>
  <si>
    <t>A - Project description:</t>
  </si>
  <si>
    <t>General information</t>
  </si>
  <si>
    <t>Project reference</t>
  </si>
  <si>
    <t>Company</t>
  </si>
  <si>
    <t>workshop</t>
  </si>
  <si>
    <t>Speaker</t>
  </si>
  <si>
    <t>Team</t>
  </si>
  <si>
    <t>Station</t>
  </si>
  <si>
    <t>Year</t>
  </si>
  <si>
    <t>Station's information</t>
  </si>
  <si>
    <t>Sketch</t>
  </si>
  <si>
    <t>Classification</t>
  </si>
  <si>
    <t>Empty Box</t>
  </si>
  <si>
    <t>Charger</t>
  </si>
  <si>
    <t>Instruction</t>
  </si>
  <si>
    <t>Workstation</t>
  </si>
  <si>
    <t>Cover</t>
  </si>
  <si>
    <t>Advertising</t>
  </si>
  <si>
    <t>Product's information</t>
  </si>
  <si>
    <t>Reference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</si>
</sst>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%"/>
    <numFmt numFmtId="165" formatCode="&quot;$&quot;#,##0.00"/>
    <numFmt numFmtId="166" formatCode="&quot;$&quot;#,##0"/>
    <numFmt numFmtId="167" formatCode="#,##0&quot;€&quot;"/>
    <numFmt numFmtId="168" formatCode="d/m/yyyy"/>
    <numFmt numFmtId="169" formatCode="[$-409]d\-mmm\-yy;@"/>
    <numFmt numFmtId="170" formatCode="[$-409]mmmmm;@"/>
    <numFmt numFmtId="171" formatCode="[$-409]mmmm\-yy;@"/>
    <numFmt numFmtId="172" formatCode="0.000"/>
    <numFmt numFmtId="173" formatCode="[$$-C09]#,##0.00"/>
  </numFmts>
  <fonts count="93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1"/>
      <name val="Calibri"/>
    </font>
    <font>
      <sz val="11"/>
      <name val="Arial"/>
    </font>
    <font>
      <b/>
      <sz val="11"/>
      <color rgb="FF000000"/>
      <name val="Calibri"/>
      <family val="2"/>
    </font>
    <font>
      <sz val="11"/>
      <color theme="1"/>
      <name val="Calibri"/>
    </font>
    <font>
      <sz val="11"/>
      <color rgb="FF000000"/>
      <name val="Calibri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theme="1"/>
      <name val="Times New Roman"/>
    </font>
    <font>
      <b/>
      <sz val="16"/>
      <color rgb="FF000000"/>
      <name val="Calibri"/>
    </font>
    <font>
      <b/>
      <sz val="12"/>
      <color rgb="FF44546A"/>
      <name val="Calibri"/>
    </font>
    <font>
      <sz val="11"/>
      <color theme="1"/>
      <name val="Arial"/>
      <family val="2"/>
    </font>
    <font>
      <b/>
      <sz val="12"/>
      <color rgb="FF44546A"/>
      <name val="Calibri"/>
      <family val="2"/>
    </font>
    <font>
      <sz val="11"/>
      <color theme="1"/>
      <name val="Arial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Calibri"/>
      <family val="2"/>
    </font>
    <font>
      <b/>
      <sz val="12"/>
      <color rgb="FF000000"/>
      <name val="Calibri"/>
    </font>
    <font>
      <sz val="11"/>
      <color rgb="FF366091"/>
      <name val="Cambria"/>
    </font>
    <font>
      <b/>
      <sz val="11"/>
      <color rgb="FF000000"/>
      <name val="Cambria"/>
      <family val="1"/>
    </font>
    <font>
      <b/>
      <sz val="11"/>
      <color rgb="FF366091"/>
      <name val="Calibri"/>
    </font>
    <font>
      <b/>
      <sz val="11"/>
      <color rgb="FF366091"/>
      <name val="Calibri"/>
      <family val="2"/>
    </font>
    <font>
      <b/>
      <sz val="10"/>
      <color theme="1"/>
      <name val="Cambria"/>
    </font>
    <font>
      <b/>
      <sz val="10"/>
      <color rgb="FF000000"/>
      <name val="Cambria"/>
      <family val="1"/>
    </font>
    <font>
      <sz val="12"/>
      <color rgb="FFFF0000"/>
      <name val="Arial"/>
    </font>
    <font>
      <b/>
      <sz val="12"/>
      <color rgb="FFFF0000"/>
      <name val="Calibri"/>
      <family val="2"/>
    </font>
    <font>
      <b/>
      <sz val="11"/>
      <color rgb="FF000000"/>
      <name val="Cambria"/>
    </font>
    <font>
      <b/>
      <sz val="11"/>
      <color rgb="FF000000"/>
      <name val="Calibri"/>
    </font>
    <font>
      <b/>
      <sz val="18"/>
      <color theme="1"/>
      <name val="Calibri"/>
      <family val="2"/>
    </font>
    <font>
      <b/>
      <sz val="10"/>
      <color rgb="FF366091"/>
      <name val="Calibri"/>
    </font>
    <font>
      <sz val="9"/>
      <color rgb="FF4472C4"/>
      <name val="Calibri"/>
    </font>
    <font>
      <sz val="9"/>
      <color theme="4"/>
      <name val="Calibri"/>
    </font>
    <font>
      <b/>
      <sz val="9"/>
      <color rgb="FF366091"/>
      <name val="Calibri"/>
    </font>
    <font>
      <sz val="6"/>
      <color theme="1"/>
      <name val="Calibri"/>
    </font>
    <font>
      <sz val="9"/>
      <color rgb="FF366091"/>
      <name val="Calibri"/>
    </font>
    <font>
      <b/>
      <sz val="9"/>
      <color rgb="FF366091"/>
      <name val="Calibri"/>
      <family val="2"/>
    </font>
    <font>
      <sz val="9"/>
      <color rgb="FF366091"/>
      <name val="Calibri"/>
      <family val="2"/>
    </font>
    <font>
      <b/>
      <sz val="10"/>
      <color rgb="FF366091"/>
      <name val="Calibri"/>
      <family val="2"/>
    </font>
    <font>
      <sz val="11"/>
      <color theme="1"/>
      <name val="Century Gothic"/>
      <family val="2"/>
    </font>
    <font>
      <sz val="11"/>
      <color theme="1" tint="0.34998626667073579"/>
      <name val="Century Gothic"/>
      <family val="2"/>
    </font>
    <font>
      <sz val="11"/>
      <name val="Century Gothic"/>
      <family val="2"/>
    </font>
    <font>
      <sz val="10"/>
      <color rgb="FF645050"/>
      <name val="Century Gothic"/>
      <family val="2"/>
    </font>
    <font>
      <sz val="11"/>
      <color rgb="FF645050"/>
      <name val="Century Gothic"/>
      <family val="2"/>
    </font>
    <font>
      <b/>
      <sz val="14"/>
      <color rgb="FFFF9900"/>
      <name val="Century Gothic"/>
      <family val="2"/>
    </font>
    <font>
      <b/>
      <sz val="9.5"/>
      <color theme="1" tint="0.499984740745262"/>
      <name val="Calibri"/>
      <family val="2"/>
      <scheme val="minor"/>
    </font>
    <font>
      <b/>
      <sz val="9.5"/>
      <color theme="0"/>
      <name val="Century Gothic"/>
      <family val="2"/>
    </font>
    <font>
      <b/>
      <u/>
      <sz val="9.5"/>
      <color theme="0"/>
      <name val="Century Gothic"/>
      <family val="2"/>
    </font>
    <font>
      <sz val="14"/>
      <color theme="0"/>
      <name val="Segoe UI"/>
      <family val="2"/>
    </font>
    <font>
      <b/>
      <sz val="20"/>
      <color theme="0"/>
      <name val="Century Gothic"/>
      <family val="2"/>
    </font>
    <font>
      <b/>
      <sz val="18"/>
      <color theme="0"/>
      <name val="Century Gothic"/>
      <family val="2"/>
    </font>
    <font>
      <b/>
      <sz val="16"/>
      <color theme="0"/>
      <name val="Century Gothic"/>
      <family val="2"/>
    </font>
    <font>
      <b/>
      <u/>
      <sz val="16"/>
      <color theme="0"/>
      <name val="Century Gothic"/>
      <family val="2"/>
    </font>
    <font>
      <sz val="16"/>
      <color theme="0"/>
      <name val="Century Gothic"/>
      <family val="2"/>
    </font>
    <font>
      <b/>
      <sz val="22"/>
      <color theme="0"/>
      <name val="Century Gothic"/>
      <family val="2"/>
    </font>
    <font>
      <sz val="16"/>
      <color theme="0" tint="-0.499984740745262"/>
      <name val="Century Gothic"/>
      <family val="2"/>
    </font>
    <font>
      <b/>
      <u/>
      <sz val="16"/>
      <color theme="1"/>
      <name val="Century Gothic"/>
      <family val="2"/>
    </font>
    <font>
      <sz val="16"/>
      <color theme="1"/>
      <name val="Century Gothic"/>
      <family val="2"/>
    </font>
    <font>
      <u/>
      <sz val="10"/>
      <color theme="1"/>
      <name val="Century Gothic"/>
      <family val="2"/>
    </font>
    <font>
      <b/>
      <sz val="11"/>
      <color rgb="FF645050"/>
      <name val="Century Gothic"/>
      <family val="2"/>
    </font>
    <font>
      <sz val="11"/>
      <color theme="0"/>
      <name val="Century Gothic"/>
      <family val="2"/>
    </font>
    <font>
      <b/>
      <sz val="12"/>
      <color theme="1" tint="0.34998626667073579"/>
      <name val="Century Gothic"/>
      <family val="2"/>
    </font>
    <font>
      <sz val="11"/>
      <color theme="9" tint="-0.249977111117893"/>
      <name val="Century Gothic"/>
      <family val="2"/>
    </font>
    <font>
      <sz val="10"/>
      <color rgb="FFD64D3A"/>
      <name val="Century Gothic"/>
      <family val="2"/>
    </font>
    <font>
      <b/>
      <sz val="10"/>
      <color rgb="FF645050"/>
      <name val="Century Gothic"/>
      <family val="2"/>
    </font>
    <font>
      <b/>
      <sz val="12"/>
      <color theme="9" tint="-0.249977111117893"/>
      <name val="Century Gothic"/>
      <family val="2"/>
    </font>
    <font>
      <b/>
      <sz val="11"/>
      <color theme="0"/>
      <name val="Century Gothic"/>
      <family val="2"/>
    </font>
    <font>
      <b/>
      <sz val="10"/>
      <name val="Century Gothic"/>
      <family val="2"/>
    </font>
    <font>
      <b/>
      <sz val="10"/>
      <color theme="0"/>
      <name val="Century Gothic"/>
      <family val="2"/>
    </font>
    <font>
      <sz val="9"/>
      <color rgb="FF000000"/>
      <name val="Century Gothic"/>
      <family val="2"/>
    </font>
    <font>
      <sz val="8"/>
      <color theme="0"/>
      <name val="Century Gothic"/>
      <family val="2"/>
    </font>
    <font>
      <b/>
      <sz val="10"/>
      <color theme="1"/>
      <name val="Century Gothic"/>
      <family val="2"/>
    </font>
    <font>
      <sz val="12"/>
      <color theme="1" tint="0.34998626667073579"/>
      <name val="Century Gothic"/>
      <family val="2"/>
    </font>
    <font>
      <sz val="12"/>
      <color theme="1"/>
      <name val="Century Gothic"/>
      <family val="2"/>
    </font>
    <font>
      <b/>
      <sz val="9"/>
      <color theme="1" tint="0.34998626667073579"/>
      <name val="Century Gothic"/>
      <family val="2"/>
    </font>
    <font>
      <b/>
      <sz val="11"/>
      <color theme="1"/>
      <name val="Century Gothic"/>
      <family val="2"/>
    </font>
    <font>
      <b/>
      <sz val="10"/>
      <color theme="1" tint="0.34998626667073579"/>
      <name val="Century Gothic"/>
      <family val="2"/>
    </font>
    <font>
      <b/>
      <sz val="11"/>
      <color theme="5"/>
      <name val="Century Gothic"/>
      <family val="2"/>
    </font>
    <font>
      <b/>
      <sz val="10"/>
      <color theme="0" tint="-0.249977111117893"/>
      <name val="Century Gothic"/>
      <family val="2"/>
    </font>
    <font>
      <sz val="22"/>
      <color theme="1" tint="0.34998626667073579"/>
      <name val="Century Gothic"/>
      <family val="2"/>
    </font>
    <font>
      <b/>
      <sz val="22"/>
      <color theme="1" tint="0.34998626667073579"/>
      <name val="Century Gothic"/>
      <family val="2"/>
    </font>
    <font>
      <sz val="11"/>
      <color theme="0" tint="-0.499984740745262"/>
      <name val="Century Gothic"/>
      <family val="2"/>
    </font>
    <font>
      <b/>
      <sz val="9"/>
      <color indexed="81"/>
      <name val="Tahoma"/>
      <family val="2"/>
    </font>
    <font>
      <b/>
      <sz val="9"/>
      <color rgb="FF000000"/>
      <name val="Calibri"/>
    </font>
    <font>
      <sz val="11"/>
      <name val="Arial"/>
      <family val="2"/>
    </font>
    <font>
      <b/>
      <sz val="9"/>
      <color theme="1"/>
      <name val="Calibri"/>
    </font>
    <font>
      <b/>
      <sz val="10"/>
      <color theme="1"/>
      <name val="Calibri"/>
    </font>
    <font>
      <b/>
      <sz val="11"/>
      <color theme="1"/>
      <name val="Calibri"/>
    </font>
    <font>
      <sz val="11"/>
      <color rgb="FF1F497D"/>
      <name val="Open Sans"/>
    </font>
    <font>
      <b/>
      <sz val="18"/>
      <color rgb="FF000000"/>
      <name val="Calibri"/>
    </font>
    <font>
      <b/>
      <sz val="11"/>
      <color theme="1"/>
      <name val="Calibri"/>
      <family val="2"/>
    </font>
    <font>
      <b/>
      <sz val="18"/>
      <color rgb="FF000000"/>
      <name val="Calibri"/>
      <family val="2"/>
    </font>
    <font>
      <sz val="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00FF00"/>
      </patternFill>
    </fill>
    <fill>
      <patternFill patternType="solid">
        <fgColor rgb="FFD9D9D9"/>
        <bgColor indexed="64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EECE1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C6D9F1"/>
        <bgColor rgb="FFC6D9F1"/>
      </patternFill>
    </fill>
    <fill>
      <patternFill patternType="solid">
        <fgColor theme="0"/>
        <bgColor rgb="FFFFFFFF"/>
      </patternFill>
    </fill>
    <fill>
      <patternFill patternType="solid">
        <fgColor theme="7"/>
        <bgColor indexed="64"/>
      </patternFill>
    </fill>
    <fill>
      <patternFill patternType="solid">
        <fgColor theme="7"/>
        <bgColor rgb="FF00FF00"/>
      </patternFill>
    </fill>
  </fills>
  <borders count="1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 style="thick">
        <color rgb="FF000000"/>
      </left>
      <right/>
      <top style="dotted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ck">
        <color rgb="FF000000"/>
      </right>
      <top style="dotted">
        <color rgb="FF000000"/>
      </top>
      <bottom style="medium">
        <color rgb="FF000000"/>
      </bottom>
      <diagonal/>
    </border>
    <border>
      <left/>
      <right/>
      <top style="dotted">
        <color rgb="FF000000"/>
      </top>
      <bottom style="medium">
        <color rgb="FF000000"/>
      </bottom>
      <diagonal/>
    </border>
    <border>
      <left style="medium">
        <color rgb="FF000000"/>
      </left>
      <right/>
      <top style="dotted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thick">
        <color rgb="FF000000"/>
      </left>
      <right/>
      <top style="medium">
        <color rgb="FF000000"/>
      </top>
      <bottom style="dotted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dotted">
        <color rgb="FF000000"/>
      </top>
      <bottom/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thick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thick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thick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rgb="FF375623"/>
      </left>
      <right style="medium">
        <color rgb="FF375623"/>
      </right>
      <top style="medium">
        <color rgb="FF375623"/>
      </top>
      <bottom style="medium">
        <color rgb="FF375623"/>
      </bottom>
      <diagonal/>
    </border>
    <border>
      <left style="medium">
        <color rgb="FFFFC000"/>
      </left>
      <right style="medium">
        <color rgb="FFFFC000"/>
      </right>
      <top style="medium">
        <color rgb="FFFFC000"/>
      </top>
      <bottom style="medium">
        <color rgb="FFFFC000"/>
      </bottom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 style="medium">
        <color rgb="FFFFC000"/>
      </left>
      <right/>
      <top style="medium">
        <color rgb="FFFFC000"/>
      </top>
      <bottom style="medium">
        <color rgb="FFFFC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ashed">
        <color theme="0" tint="-0.24994659260841701"/>
      </bottom>
      <diagonal/>
    </border>
    <border>
      <left/>
      <right/>
      <top/>
      <bottom style="thin">
        <color theme="7"/>
      </bottom>
      <diagonal/>
    </border>
    <border>
      <left/>
      <right style="medium">
        <color indexed="64"/>
      </right>
      <top/>
      <bottom style="dashed">
        <color theme="0" tint="-0.24994659260841701"/>
      </bottom>
      <diagonal/>
    </border>
    <border>
      <left/>
      <right style="thin">
        <color indexed="64"/>
      </right>
      <top/>
      <bottom style="dashed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dashed">
        <color theme="0" tint="-0.24994659260841701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dashed">
        <color theme="0" tint="-0.2499465926084170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FF0000"/>
      </right>
      <top/>
      <bottom/>
      <diagonal/>
    </border>
    <border>
      <left style="medium">
        <color indexed="64"/>
      </left>
      <right style="thin">
        <color indexed="64"/>
      </right>
      <top/>
      <bottom style="dashed">
        <color theme="0" tint="-0.24994659260841701"/>
      </bottom>
      <diagonal/>
    </border>
    <border>
      <left/>
      <right style="thin">
        <color rgb="FFFF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ashed">
        <color theme="0" tint="-0.24994659260841701"/>
      </bottom>
      <diagonal/>
    </border>
    <border>
      <left/>
      <right style="thin">
        <color indexed="64"/>
      </right>
      <top style="medium">
        <color indexed="64"/>
      </top>
      <bottom style="dashed">
        <color theme="0" tint="-0.24994659260841701"/>
      </bottom>
      <diagonal/>
    </border>
    <border>
      <left/>
      <right/>
      <top style="medium">
        <color indexed="64"/>
      </top>
      <bottom style="dashed">
        <color theme="0" tint="-0.2499465926084170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theme="0" tint="-0.24994659260841701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dashed">
        <color theme="0" tint="-0.24994659260841701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theme="0" tint="-0.24994659260841701"/>
      </bottom>
      <diagonal/>
    </border>
    <border>
      <left style="thin">
        <color theme="0" tint="-0.249977111117893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/>
      <right style="thin">
        <color theme="0" tint="-0.249977111117893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14" fillId="0" borderId="0"/>
    <xf numFmtId="9" fontId="14" fillId="0" borderId="0" applyFont="0" applyFill="0" applyBorder="0" applyAlignment="0" applyProtection="0"/>
    <xf numFmtId="0" fontId="45" fillId="0" borderId="0" applyFill="0" applyBorder="0" applyProtection="0">
      <alignment horizontal="center"/>
    </xf>
    <xf numFmtId="3" fontId="45" fillId="0" borderId="84" applyFill="0" applyProtection="0">
      <alignment horizontal="center"/>
    </xf>
    <xf numFmtId="0" fontId="48" fillId="0" borderId="0" applyNumberFormat="0" applyFill="0" applyBorder="0" applyAlignment="0" applyProtection="0">
      <alignment vertical="top"/>
      <protection locked="0"/>
    </xf>
  </cellStyleXfs>
  <cellXfs count="674">
    <xf numFmtId="0" fontId="0" fillId="0" borderId="0" xfId="0"/>
    <xf numFmtId="0" fontId="14" fillId="0" borderId="0" xfId="2"/>
    <xf numFmtId="0" fontId="5" fillId="0" borderId="0" xfId="2" applyFont="1" applyAlignment="1">
      <alignment vertical="center"/>
    </xf>
    <xf numFmtId="0" fontId="6" fillId="8" borderId="0" xfId="2" applyFont="1" applyFill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12" fillId="0" borderId="0" xfId="2" applyFont="1"/>
    <xf numFmtId="0" fontId="14" fillId="0" borderId="0" xfId="2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165" fontId="8" fillId="5" borderId="15" xfId="2" applyNumberFormat="1" applyFont="1" applyFill="1" applyBorder="1" applyAlignment="1">
      <alignment horizontal="center" vertical="center"/>
    </xf>
    <xf numFmtId="1" fontId="7" fillId="4" borderId="14" xfId="2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center"/>
    </xf>
    <xf numFmtId="1" fontId="7" fillId="4" borderId="5" xfId="2" applyNumberFormat="1" applyFont="1" applyFill="1" applyBorder="1" applyAlignment="1">
      <alignment horizontal="center"/>
    </xf>
    <xf numFmtId="166" fontId="7" fillId="0" borderId="5" xfId="2" applyNumberFormat="1" applyFont="1" applyBorder="1" applyAlignment="1">
      <alignment horizontal="center"/>
    </xf>
    <xf numFmtId="9" fontId="7" fillId="0" borderId="5" xfId="2" applyNumberFormat="1" applyFont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0" fontId="11" fillId="0" borderId="5" xfId="2" applyFont="1" applyBorder="1" applyAlignment="1">
      <alignment horizontal="center" vertical="center"/>
    </xf>
    <xf numFmtId="0" fontId="11" fillId="0" borderId="4" xfId="2" applyFont="1" applyBorder="1" applyAlignment="1">
      <alignment horizontal="center" vertical="center"/>
    </xf>
    <xf numFmtId="0" fontId="5" fillId="0" borderId="0" xfId="2" applyFont="1"/>
    <xf numFmtId="0" fontId="9" fillId="0" borderId="0" xfId="2" applyFont="1" applyAlignment="1">
      <alignment vertical="center"/>
    </xf>
    <xf numFmtId="0" fontId="8" fillId="0" borderId="5" xfId="2" applyFont="1" applyBorder="1" applyAlignment="1">
      <alignment horizontal="center" vertical="center"/>
    </xf>
    <xf numFmtId="0" fontId="6" fillId="0" borderId="4" xfId="2" applyFont="1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5" xfId="2" applyFont="1" applyBorder="1" applyAlignment="1">
      <alignment horizontal="center"/>
    </xf>
    <xf numFmtId="0" fontId="4" fillId="0" borderId="2" xfId="2" applyFont="1" applyBorder="1" applyAlignment="1">
      <alignment vertical="center"/>
    </xf>
    <xf numFmtId="0" fontId="2" fillId="0" borderId="2" xfId="2" applyFont="1" applyBorder="1" applyAlignment="1">
      <alignment vertical="center"/>
    </xf>
    <xf numFmtId="0" fontId="6" fillId="0" borderId="11" xfId="2" applyFont="1" applyBorder="1" applyAlignment="1">
      <alignment horizontal="center" vertical="center"/>
    </xf>
    <xf numFmtId="0" fontId="7" fillId="0" borderId="17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6" fillId="0" borderId="13" xfId="2" applyFont="1" applyBorder="1" applyAlignment="1">
      <alignment horizontal="center" vertical="center"/>
    </xf>
    <xf numFmtId="0" fontId="6" fillId="0" borderId="18" xfId="2" applyFont="1" applyBorder="1" applyAlignment="1">
      <alignment horizontal="center" vertical="center"/>
    </xf>
    <xf numFmtId="0" fontId="8" fillId="0" borderId="17" xfId="2" applyFont="1" applyBorder="1" applyAlignment="1">
      <alignment horizontal="center" vertical="center"/>
    </xf>
    <xf numFmtId="0" fontId="6" fillId="0" borderId="17" xfId="2" applyFont="1" applyBorder="1" applyAlignment="1">
      <alignment horizontal="center" vertical="center"/>
    </xf>
    <xf numFmtId="167" fontId="5" fillId="0" borderId="0" xfId="2" applyNumberFormat="1" applyFont="1" applyAlignment="1">
      <alignment horizontal="center"/>
    </xf>
    <xf numFmtId="0" fontId="6" fillId="0" borderId="3" xfId="2" applyFont="1" applyBorder="1" applyAlignment="1">
      <alignment horizontal="center" vertical="center"/>
    </xf>
    <xf numFmtId="0" fontId="8" fillId="0" borderId="2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9" borderId="24" xfId="2" applyFont="1" applyFill="1" applyBorder="1" applyAlignment="1">
      <alignment horizontal="center" vertical="center"/>
    </xf>
    <xf numFmtId="0" fontId="8" fillId="0" borderId="25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6" fillId="10" borderId="3" xfId="2" applyFont="1" applyFill="1" applyBorder="1" applyAlignment="1">
      <alignment horizontal="center" vertical="center"/>
    </xf>
    <xf numFmtId="0" fontId="6" fillId="0" borderId="14" xfId="2" applyFont="1" applyBorder="1" applyAlignment="1">
      <alignment horizontal="center" vertical="center"/>
    </xf>
    <xf numFmtId="0" fontId="8" fillId="0" borderId="14" xfId="2" applyFont="1" applyBorder="1" applyAlignment="1">
      <alignment horizontal="center" vertical="center"/>
    </xf>
    <xf numFmtId="0" fontId="16" fillId="0" borderId="0" xfId="2" applyFont="1" applyAlignment="1">
      <alignment horizontal="center"/>
    </xf>
    <xf numFmtId="0" fontId="8" fillId="0" borderId="14" xfId="2" applyFont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8" fillId="0" borderId="15" xfId="2" applyFont="1" applyBorder="1" applyAlignment="1">
      <alignment horizontal="center"/>
    </xf>
    <xf numFmtId="0" fontId="8" fillId="0" borderId="37" xfId="2" applyFont="1" applyBorder="1" applyAlignment="1">
      <alignment horizontal="center"/>
    </xf>
    <xf numFmtId="0" fontId="8" fillId="0" borderId="12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5" fillId="11" borderId="3" xfId="2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6" fillId="0" borderId="38" xfId="2" applyFont="1" applyBorder="1" applyAlignment="1">
      <alignment vertical="center"/>
    </xf>
    <xf numFmtId="0" fontId="21" fillId="0" borderId="29" xfId="2" applyFont="1" applyBorder="1" applyAlignment="1">
      <alignment horizontal="center" vertical="center" wrapText="1"/>
    </xf>
    <xf numFmtId="0" fontId="22" fillId="0" borderId="13" xfId="2" applyFont="1" applyBorder="1" applyAlignment="1">
      <alignment horizontal="center" vertical="center" wrapText="1"/>
    </xf>
    <xf numFmtId="0" fontId="23" fillId="12" borderId="29" xfId="2" applyFont="1" applyFill="1" applyBorder="1" applyAlignment="1">
      <alignment horizontal="center" vertical="center" wrapText="1"/>
    </xf>
    <xf numFmtId="0" fontId="24" fillId="12" borderId="14" xfId="2" applyFont="1" applyFill="1" applyBorder="1" applyAlignment="1">
      <alignment horizontal="center" vertical="center" wrapText="1"/>
    </xf>
    <xf numFmtId="0" fontId="21" fillId="0" borderId="13" xfId="2" applyFont="1" applyBorder="1" applyAlignment="1">
      <alignment horizontal="center" vertical="center" wrapText="1"/>
    </xf>
    <xf numFmtId="0" fontId="24" fillId="12" borderId="3" xfId="2" applyFont="1" applyFill="1" applyBorder="1" applyAlignment="1">
      <alignment horizontal="center" vertical="center" wrapText="1"/>
    </xf>
    <xf numFmtId="3" fontId="21" fillId="0" borderId="58" xfId="2" applyNumberFormat="1" applyFont="1" applyBorder="1" applyAlignment="1">
      <alignment horizontal="center" vertical="center" wrapText="1"/>
    </xf>
    <xf numFmtId="0" fontId="20" fillId="12" borderId="62" xfId="2" applyFont="1" applyFill="1" applyBorder="1" applyAlignment="1">
      <alignment horizontal="center" vertical="center" wrapText="1"/>
    </xf>
    <xf numFmtId="0" fontId="4" fillId="12" borderId="63" xfId="2" applyFont="1" applyFill="1" applyBorder="1" applyAlignment="1">
      <alignment horizontal="center" vertical="center" wrapText="1"/>
    </xf>
    <xf numFmtId="0" fontId="20" fillId="12" borderId="11" xfId="2" applyFont="1" applyFill="1" applyBorder="1" applyAlignment="1">
      <alignment horizontal="center" vertical="center" wrapText="1"/>
    </xf>
    <xf numFmtId="168" fontId="21" fillId="0" borderId="62" xfId="2" applyNumberFormat="1" applyFont="1" applyBorder="1" applyAlignment="1">
      <alignment horizontal="center" vertical="center" wrapText="1"/>
    </xf>
    <xf numFmtId="0" fontId="21" fillId="0" borderId="62" xfId="2" applyFont="1" applyBorder="1" applyAlignment="1">
      <alignment horizontal="center" vertical="center" wrapText="1"/>
    </xf>
    <xf numFmtId="0" fontId="14" fillId="13" borderId="0" xfId="2" applyFill="1"/>
    <xf numFmtId="0" fontId="14" fillId="3" borderId="0" xfId="2" applyFill="1"/>
    <xf numFmtId="0" fontId="5" fillId="3" borderId="0" xfId="2" applyFont="1" applyFill="1" applyAlignment="1">
      <alignment horizontal="center" vertical="center"/>
    </xf>
    <xf numFmtId="0" fontId="5" fillId="13" borderId="0" xfId="2" applyFont="1" applyFill="1" applyAlignment="1">
      <alignment horizontal="center" vertical="center"/>
    </xf>
    <xf numFmtId="0" fontId="5" fillId="3" borderId="0" xfId="2" applyFont="1" applyFill="1"/>
    <xf numFmtId="0" fontId="5" fillId="3" borderId="0" xfId="2" applyFont="1" applyFill="1" applyAlignment="1">
      <alignment horizontal="center"/>
    </xf>
    <xf numFmtId="0" fontId="5" fillId="3" borderId="75" xfId="2" applyFont="1" applyFill="1" applyBorder="1" applyAlignment="1">
      <alignment horizontal="center"/>
    </xf>
    <xf numFmtId="0" fontId="5" fillId="3" borderId="0" xfId="2" applyFont="1" applyFill="1" applyAlignment="1">
      <alignment vertical="center" wrapText="1"/>
    </xf>
    <xf numFmtId="0" fontId="5" fillId="3" borderId="76" xfId="2" applyFont="1" applyFill="1" applyBorder="1" applyAlignment="1">
      <alignment horizontal="center" vertical="center" wrapText="1"/>
    </xf>
    <xf numFmtId="0" fontId="5" fillId="3" borderId="77" xfId="2" applyFont="1" applyFill="1" applyBorder="1" applyAlignment="1">
      <alignment horizontal="center" vertical="center" wrapText="1"/>
    </xf>
    <xf numFmtId="0" fontId="5" fillId="3" borderId="78" xfId="2" applyFont="1" applyFill="1" applyBorder="1" applyAlignment="1">
      <alignment horizontal="center" vertical="center" wrapText="1"/>
    </xf>
    <xf numFmtId="0" fontId="5" fillId="3" borderId="76" xfId="2" applyFont="1" applyFill="1" applyBorder="1" applyAlignment="1">
      <alignment horizontal="center"/>
    </xf>
    <xf numFmtId="9" fontId="31" fillId="0" borderId="0" xfId="2" applyNumberFormat="1" applyFont="1" applyAlignment="1">
      <alignment horizontal="center" vertical="center" wrapText="1"/>
    </xf>
    <xf numFmtId="0" fontId="31" fillId="0" borderId="0" xfId="2" applyFont="1" applyAlignment="1">
      <alignment horizontal="center" vertical="center" wrapText="1"/>
    </xf>
    <xf numFmtId="9" fontId="31" fillId="13" borderId="0" xfId="3" applyFont="1" applyFill="1" applyBorder="1" applyAlignment="1">
      <alignment horizontal="center" vertical="center" wrapText="1"/>
    </xf>
    <xf numFmtId="1" fontId="31" fillId="13" borderId="0" xfId="2" applyNumberFormat="1" applyFont="1" applyFill="1" applyAlignment="1">
      <alignment horizontal="center" vertical="center" wrapText="1"/>
    </xf>
    <xf numFmtId="0" fontId="33" fillId="13" borderId="0" xfId="2" applyFont="1" applyFill="1" applyAlignment="1">
      <alignment horizontal="center" vertical="center" wrapText="1"/>
    </xf>
    <xf numFmtId="0" fontId="35" fillId="13" borderId="0" xfId="2" applyFont="1" applyFill="1" applyAlignment="1">
      <alignment horizontal="center" vertical="center" wrapText="1"/>
    </xf>
    <xf numFmtId="0" fontId="5" fillId="13" borderId="0" xfId="2" applyFont="1" applyFill="1" applyAlignment="1">
      <alignment vertical="top" wrapText="1"/>
    </xf>
    <xf numFmtId="1" fontId="33" fillId="13" borderId="0" xfId="2" applyNumberFormat="1" applyFont="1" applyFill="1" applyAlignment="1">
      <alignment horizontal="center" vertical="center" wrapText="1"/>
    </xf>
    <xf numFmtId="0" fontId="36" fillId="13" borderId="0" xfId="2" applyFont="1" applyFill="1" applyAlignment="1">
      <alignment horizontal="center" vertical="center" wrapText="1"/>
    </xf>
    <xf numFmtId="0" fontId="37" fillId="13" borderId="0" xfId="2" applyFont="1" applyFill="1" applyAlignment="1">
      <alignment horizontal="center" vertical="center" wrapText="1"/>
    </xf>
    <xf numFmtId="0" fontId="30" fillId="13" borderId="0" xfId="2" applyFont="1" applyFill="1" applyAlignment="1">
      <alignment horizontal="center" vertical="center" wrapText="1"/>
    </xf>
    <xf numFmtId="0" fontId="38" fillId="13" borderId="0" xfId="2" applyFont="1" applyFill="1" applyAlignment="1">
      <alignment horizontal="center" vertical="center" wrapText="1"/>
    </xf>
    <xf numFmtId="0" fontId="5" fillId="13" borderId="0" xfId="2" applyFont="1" applyFill="1"/>
    <xf numFmtId="0" fontId="36" fillId="0" borderId="25" xfId="2" applyFont="1" applyBorder="1" applyAlignment="1">
      <alignment horizontal="center" vertical="center" wrapText="1"/>
    </xf>
    <xf numFmtId="0" fontId="39" fillId="0" borderId="0" xfId="2" applyFont="1"/>
    <xf numFmtId="0" fontId="39" fillId="15" borderId="0" xfId="2" applyFont="1" applyFill="1"/>
    <xf numFmtId="0" fontId="40" fillId="15" borderId="0" xfId="2" applyFont="1" applyFill="1"/>
    <xf numFmtId="0" fontId="41" fillId="15" borderId="0" xfId="2" applyFont="1" applyFill="1" applyAlignment="1" applyProtection="1">
      <alignment horizontal="center" vertical="center"/>
      <protection hidden="1"/>
    </xf>
    <xf numFmtId="0" fontId="42" fillId="15" borderId="0" xfId="2" applyFont="1" applyFill="1" applyAlignment="1" applyProtection="1">
      <alignment vertical="center"/>
      <protection locked="0"/>
    </xf>
    <xf numFmtId="0" fontId="42" fillId="15" borderId="83" xfId="2" applyFont="1" applyFill="1" applyBorder="1" applyAlignment="1" applyProtection="1">
      <alignment vertical="center"/>
      <protection locked="0"/>
    </xf>
    <xf numFmtId="169" fontId="42" fillId="15" borderId="83" xfId="2" applyNumberFormat="1" applyFont="1" applyFill="1" applyBorder="1" applyAlignment="1" applyProtection="1">
      <alignment vertical="center"/>
      <protection locked="0"/>
    </xf>
    <xf numFmtId="169" fontId="42" fillId="15" borderId="83" xfId="2" applyNumberFormat="1" applyFont="1" applyFill="1" applyBorder="1" applyAlignment="1" applyProtection="1">
      <alignment horizontal="center" vertical="center"/>
      <protection locked="0"/>
    </xf>
    <xf numFmtId="0" fontId="42" fillId="15" borderId="83" xfId="2" applyFont="1" applyFill="1" applyBorder="1" applyAlignment="1" applyProtection="1">
      <alignment horizontal="center" vertical="center"/>
      <protection locked="0"/>
    </xf>
    <xf numFmtId="169" fontId="43" fillId="15" borderId="0" xfId="2" applyNumberFormat="1" applyFont="1" applyFill="1" applyAlignment="1">
      <alignment horizontal="center" vertical="center" textRotation="90"/>
    </xf>
    <xf numFmtId="169" fontId="44" fillId="15" borderId="0" xfId="2" applyNumberFormat="1" applyFont="1" applyFill="1" applyAlignment="1">
      <alignment horizontal="center" vertical="center" textRotation="90"/>
    </xf>
    <xf numFmtId="0" fontId="46" fillId="15" borderId="0" xfId="4" applyFont="1" applyFill="1" applyBorder="1" applyAlignment="1">
      <alignment horizontal="center" vertical="center"/>
    </xf>
    <xf numFmtId="3" fontId="46" fillId="15" borderId="0" xfId="5" applyFont="1" applyFill="1" applyBorder="1" applyAlignment="1">
      <alignment horizontal="center" vertical="center" wrapText="1"/>
    </xf>
    <xf numFmtId="0" fontId="46" fillId="15" borderId="0" xfId="4" applyFont="1" applyFill="1" applyBorder="1" applyAlignment="1">
      <alignment horizontal="center" vertical="center" wrapText="1"/>
    </xf>
    <xf numFmtId="0" fontId="47" fillId="15" borderId="0" xfId="4" applyFont="1" applyFill="1" applyBorder="1" applyAlignment="1">
      <alignment horizontal="center" vertical="center" wrapText="1"/>
    </xf>
    <xf numFmtId="169" fontId="39" fillId="15" borderId="0" xfId="2" applyNumberFormat="1" applyFont="1" applyFill="1"/>
    <xf numFmtId="0" fontId="39" fillId="16" borderId="0" xfId="2" applyFont="1" applyFill="1"/>
    <xf numFmtId="0" fontId="49" fillId="17" borderId="81" xfId="6" applyNumberFormat="1" applyFont="1" applyFill="1" applyBorder="1" applyAlignment="1" applyProtection="1">
      <alignment horizontal="left" vertical="center" wrapText="1"/>
    </xf>
    <xf numFmtId="1" fontId="50" fillId="17" borderId="79" xfId="6" applyNumberFormat="1" applyFont="1" applyFill="1" applyBorder="1" applyAlignment="1" applyProtection="1">
      <alignment vertical="center" wrapText="1"/>
    </xf>
    <xf numFmtId="1" fontId="51" fillId="17" borderId="80" xfId="6" applyNumberFormat="1" applyFont="1" applyFill="1" applyBorder="1" applyAlignment="1" applyProtection="1">
      <alignment horizontal="right" vertical="center" wrapText="1"/>
    </xf>
    <xf numFmtId="0" fontId="51" fillId="17" borderId="81" xfId="6" applyNumberFormat="1" applyFont="1" applyFill="1" applyBorder="1" applyAlignment="1" applyProtection="1">
      <alignment horizontal="center" vertical="center" wrapText="1"/>
    </xf>
    <xf numFmtId="0" fontId="51" fillId="17" borderId="80" xfId="6" applyNumberFormat="1" applyFont="1" applyFill="1" applyBorder="1" applyAlignment="1" applyProtection="1">
      <alignment horizontal="center" vertical="center" wrapText="1"/>
    </xf>
    <xf numFmtId="0" fontId="52" fillId="15" borderId="0" xfId="6" applyFont="1" applyFill="1" applyBorder="1" applyAlignment="1" applyProtection="1">
      <alignment vertical="center"/>
    </xf>
    <xf numFmtId="0" fontId="53" fillId="17" borderId="0" xfId="6" applyNumberFormat="1" applyFont="1" applyFill="1" applyBorder="1" applyAlignment="1" applyProtection="1">
      <alignment vertical="center" wrapText="1"/>
    </xf>
    <xf numFmtId="0" fontId="55" fillId="17" borderId="0" xfId="6" applyNumberFormat="1" applyFont="1" applyFill="1" applyBorder="1" applyAlignment="1" applyProtection="1">
      <alignment vertical="center" wrapText="1"/>
    </xf>
    <xf numFmtId="0" fontId="56" fillId="15" borderId="0" xfId="6" applyFont="1" applyFill="1" applyBorder="1" applyAlignment="1" applyProtection="1">
      <alignment vertical="center"/>
    </xf>
    <xf numFmtId="0" fontId="57" fillId="17" borderId="0" xfId="6" applyNumberFormat="1" applyFont="1" applyFill="1" applyBorder="1" applyAlignment="1" applyProtection="1">
      <alignment vertical="center" wrapText="1"/>
    </xf>
    <xf numFmtId="0" fontId="58" fillId="16" borderId="0" xfId="6" applyNumberFormat="1" applyFont="1" applyFill="1" applyAlignment="1" applyProtection="1">
      <alignment horizontal="right"/>
    </xf>
    <xf numFmtId="2" fontId="59" fillId="13" borderId="85" xfId="2" applyNumberFormat="1" applyFont="1" applyFill="1" applyBorder="1" applyAlignment="1">
      <alignment horizontal="center" vertical="center"/>
    </xf>
    <xf numFmtId="2" fontId="42" fillId="13" borderId="86" xfId="2" applyNumberFormat="1" applyFont="1" applyFill="1" applyBorder="1" applyAlignment="1">
      <alignment horizontal="center" vertical="center"/>
    </xf>
    <xf numFmtId="169" fontId="42" fillId="13" borderId="83" xfId="2" applyNumberFormat="1" applyFont="1" applyFill="1" applyBorder="1" applyAlignment="1">
      <alignment horizontal="center" vertical="center"/>
    </xf>
    <xf numFmtId="2" fontId="42" fillId="13" borderId="87" xfId="2" applyNumberFormat="1" applyFont="1" applyFill="1" applyBorder="1" applyAlignment="1" applyProtection="1">
      <alignment horizontal="center" vertical="center"/>
      <protection locked="0"/>
    </xf>
    <xf numFmtId="0" fontId="42" fillId="13" borderId="86" xfId="2" applyFont="1" applyFill="1" applyBorder="1" applyAlignment="1" applyProtection="1">
      <alignment horizontal="center" vertical="center"/>
      <protection locked="0"/>
    </xf>
    <xf numFmtId="0" fontId="42" fillId="13" borderId="87" xfId="2" applyFont="1" applyFill="1" applyBorder="1" applyAlignment="1" applyProtection="1">
      <alignment horizontal="center" vertical="center"/>
      <protection locked="0"/>
    </xf>
    <xf numFmtId="0" fontId="39" fillId="15" borderId="0" xfId="2" applyFont="1" applyFill="1" applyAlignment="1">
      <alignment horizontal="center"/>
    </xf>
    <xf numFmtId="0" fontId="39" fillId="16" borderId="88" xfId="2" applyFont="1" applyFill="1" applyBorder="1"/>
    <xf numFmtId="0" fontId="39" fillId="16" borderId="89" xfId="2" applyFont="1" applyFill="1" applyBorder="1"/>
    <xf numFmtId="0" fontId="39" fillId="16" borderId="90" xfId="2" applyFont="1" applyFill="1" applyBorder="1"/>
    <xf numFmtId="0" fontId="41" fillId="16" borderId="0" xfId="2" applyFont="1" applyFill="1" applyAlignment="1" applyProtection="1">
      <alignment horizontal="center" vertical="center"/>
      <protection hidden="1"/>
    </xf>
    <xf numFmtId="0" fontId="60" fillId="16" borderId="0" xfId="2" applyFont="1" applyFill="1" applyAlignment="1" applyProtection="1">
      <alignment horizontal="center" vertical="center"/>
      <protection hidden="1"/>
    </xf>
    <xf numFmtId="0" fontId="61" fillId="16" borderId="0" xfId="2" applyFont="1" applyFill="1" applyAlignment="1" applyProtection="1">
      <alignment horizontal="left"/>
      <protection locked="0"/>
    </xf>
    <xf numFmtId="0" fontId="41" fillId="0" borderId="0" xfId="2" applyFont="1" applyAlignment="1" applyProtection="1">
      <alignment horizontal="center" vertical="center"/>
      <protection hidden="1"/>
    </xf>
    <xf numFmtId="0" fontId="60" fillId="0" borderId="0" xfId="2" applyFont="1" applyAlignment="1" applyProtection="1">
      <alignment horizontal="center" vertical="center"/>
      <protection hidden="1"/>
    </xf>
    <xf numFmtId="0" fontId="42" fillId="13" borderId="0" xfId="2" applyFont="1" applyFill="1" applyAlignment="1" applyProtection="1">
      <alignment vertical="center"/>
      <protection locked="0"/>
    </xf>
    <xf numFmtId="169" fontId="42" fillId="13" borderId="0" xfId="2" applyNumberFormat="1" applyFont="1" applyFill="1" applyAlignment="1" applyProtection="1">
      <alignment horizontal="left" vertical="center"/>
      <protection locked="0"/>
    </xf>
    <xf numFmtId="0" fontId="42" fillId="13" borderId="91" xfId="2" applyFont="1" applyFill="1" applyBorder="1" applyAlignment="1" applyProtection="1">
      <alignment horizontal="center" vertical="center"/>
      <protection locked="0"/>
    </xf>
    <xf numFmtId="0" fontId="39" fillId="0" borderId="90" xfId="2" applyFont="1" applyBorder="1"/>
    <xf numFmtId="169" fontId="42" fillId="13" borderId="83" xfId="2" applyNumberFormat="1" applyFont="1" applyFill="1" applyBorder="1" applyAlignment="1" applyProtection="1">
      <alignment horizontal="left" vertical="center"/>
      <protection locked="0"/>
    </xf>
    <xf numFmtId="0" fontId="42" fillId="13" borderId="92" xfId="2" applyFont="1" applyFill="1" applyBorder="1" applyAlignment="1" applyProtection="1">
      <alignment horizontal="center" vertical="center"/>
      <protection locked="0"/>
    </xf>
    <xf numFmtId="0" fontId="40" fillId="15" borderId="0" xfId="2" applyFont="1" applyFill="1" applyAlignment="1">
      <alignment horizontal="center"/>
    </xf>
    <xf numFmtId="0" fontId="39" fillId="0" borderId="90" xfId="2" applyFont="1" applyBorder="1" applyAlignment="1">
      <alignment horizontal="center"/>
    </xf>
    <xf numFmtId="0" fontId="62" fillId="15" borderId="0" xfId="2" applyFont="1" applyFill="1" applyAlignment="1">
      <alignment horizontal="center"/>
    </xf>
    <xf numFmtId="2" fontId="39" fillId="15" borderId="0" xfId="2" applyNumberFormat="1" applyFont="1" applyFill="1" applyAlignment="1">
      <alignment horizontal="center"/>
    </xf>
    <xf numFmtId="0" fontId="60" fillId="0" borderId="93" xfId="2" applyFont="1" applyBorder="1" applyAlignment="1" applyProtection="1">
      <alignment horizontal="center" vertical="center"/>
      <protection hidden="1"/>
    </xf>
    <xf numFmtId="0" fontId="60" fillId="0" borderId="94" xfId="2" applyFont="1" applyBorder="1" applyAlignment="1" applyProtection="1">
      <alignment horizontal="center" vertical="center"/>
      <protection hidden="1"/>
    </xf>
    <xf numFmtId="0" fontId="42" fillId="18" borderId="18" xfId="2" applyFont="1" applyFill="1" applyBorder="1" applyAlignment="1" applyProtection="1">
      <alignment vertical="center"/>
      <protection locked="0"/>
    </xf>
    <xf numFmtId="1" fontId="42" fillId="13" borderId="86" xfId="2" applyNumberFormat="1" applyFont="1" applyFill="1" applyBorder="1" applyAlignment="1">
      <alignment horizontal="center" vertical="center"/>
    </xf>
    <xf numFmtId="170" fontId="42" fillId="13" borderId="83" xfId="2" applyNumberFormat="1" applyFont="1" applyFill="1" applyBorder="1" applyAlignment="1">
      <alignment horizontal="center" vertical="center"/>
    </xf>
    <xf numFmtId="169" fontId="63" fillId="13" borderId="87" xfId="2" applyNumberFormat="1" applyFont="1" applyFill="1" applyBorder="1" applyAlignment="1" applyProtection="1">
      <alignment horizontal="center" vertical="center"/>
      <protection locked="0"/>
    </xf>
    <xf numFmtId="0" fontId="64" fillId="13" borderId="95" xfId="2" applyFont="1" applyFill="1" applyBorder="1" applyAlignment="1">
      <alignment horizontal="center" vertical="center"/>
    </xf>
    <xf numFmtId="0" fontId="60" fillId="13" borderId="93" xfId="2" applyFont="1" applyFill="1" applyBorder="1" applyAlignment="1" applyProtection="1">
      <alignment horizontal="center" vertical="center"/>
      <protection hidden="1"/>
    </xf>
    <xf numFmtId="0" fontId="60" fillId="13" borderId="0" xfId="2" applyFont="1" applyFill="1" applyAlignment="1" applyProtection="1">
      <alignment horizontal="center" vertical="center"/>
      <protection hidden="1"/>
    </xf>
    <xf numFmtId="0" fontId="60" fillId="13" borderId="94" xfId="2" applyFont="1" applyFill="1" applyBorder="1" applyAlignment="1" applyProtection="1">
      <alignment horizontal="center" vertical="center"/>
      <protection hidden="1"/>
    </xf>
    <xf numFmtId="0" fontId="42" fillId="13" borderId="87" xfId="2" applyFont="1" applyFill="1" applyBorder="1" applyAlignment="1" applyProtection="1">
      <alignment horizontal="center" vertical="center" wrapText="1"/>
      <protection locked="0"/>
    </xf>
    <xf numFmtId="169" fontId="63" fillId="13" borderId="87" xfId="2" applyNumberFormat="1" applyFont="1" applyFill="1" applyBorder="1" applyAlignment="1" applyProtection="1">
      <alignment horizontal="center" vertical="center" wrapText="1"/>
      <protection locked="0"/>
    </xf>
    <xf numFmtId="0" fontId="64" fillId="13" borderId="95" xfId="2" applyFont="1" applyFill="1" applyBorder="1" applyAlignment="1" applyProtection="1">
      <alignment horizontal="center" vertical="center"/>
      <protection locked="0"/>
    </xf>
    <xf numFmtId="0" fontId="60" fillId="13" borderId="21" xfId="2" applyFont="1" applyFill="1" applyBorder="1" applyAlignment="1" applyProtection="1">
      <alignment horizontal="center" vertical="center"/>
      <protection hidden="1"/>
    </xf>
    <xf numFmtId="0" fontId="60" fillId="13" borderId="82" xfId="2" applyFont="1" applyFill="1" applyBorder="1" applyAlignment="1" applyProtection="1">
      <alignment horizontal="center" vertical="center"/>
      <protection hidden="1"/>
    </xf>
    <xf numFmtId="0" fontId="60" fillId="13" borderId="96" xfId="2" applyFont="1" applyFill="1" applyBorder="1" applyAlignment="1" applyProtection="1">
      <alignment horizontal="center" vertical="center"/>
      <protection hidden="1"/>
    </xf>
    <xf numFmtId="0" fontId="42" fillId="18" borderId="22" xfId="2" applyFont="1" applyFill="1" applyBorder="1" applyAlignment="1" applyProtection="1">
      <alignment vertical="center"/>
      <protection locked="0"/>
    </xf>
    <xf numFmtId="2" fontId="59" fillId="13" borderId="97" xfId="2" applyNumberFormat="1" applyFont="1" applyFill="1" applyBorder="1" applyAlignment="1">
      <alignment horizontal="center" vertical="center"/>
    </xf>
    <xf numFmtId="1" fontId="42" fillId="13" borderId="98" xfId="2" applyNumberFormat="1" applyFont="1" applyFill="1" applyBorder="1" applyAlignment="1">
      <alignment horizontal="center" vertical="center"/>
    </xf>
    <xf numFmtId="169" fontId="42" fillId="13" borderId="99" xfId="2" applyNumberFormat="1" applyFont="1" applyFill="1" applyBorder="1" applyAlignment="1">
      <alignment horizontal="center" vertical="center"/>
    </xf>
    <xf numFmtId="2" fontId="42" fillId="13" borderId="100" xfId="2" applyNumberFormat="1" applyFont="1" applyFill="1" applyBorder="1" applyAlignment="1" applyProtection="1">
      <alignment horizontal="center" vertical="center"/>
      <protection locked="0"/>
    </xf>
    <xf numFmtId="0" fontId="42" fillId="13" borderId="101" xfId="2" applyFont="1" applyFill="1" applyBorder="1" applyAlignment="1" applyProtection="1">
      <alignment horizontal="center" vertical="center"/>
      <protection locked="0"/>
    </xf>
    <xf numFmtId="0" fontId="42" fillId="13" borderId="100" xfId="2" applyFont="1" applyFill="1" applyBorder="1" applyAlignment="1" applyProtection="1">
      <alignment horizontal="center" vertical="center"/>
      <protection locked="0"/>
    </xf>
    <xf numFmtId="169" fontId="63" fillId="13" borderId="100" xfId="2" applyNumberFormat="1" applyFont="1" applyFill="1" applyBorder="1" applyAlignment="1" applyProtection="1">
      <alignment horizontal="center" vertical="center" wrapText="1"/>
      <protection locked="0"/>
    </xf>
    <xf numFmtId="0" fontId="64" fillId="13" borderId="102" xfId="2" applyFont="1" applyFill="1" applyBorder="1" applyAlignment="1" applyProtection="1">
      <alignment horizontal="center" vertical="center"/>
      <protection locked="0"/>
    </xf>
    <xf numFmtId="2" fontId="43" fillId="19" borderId="103" xfId="2" applyNumberFormat="1" applyFont="1" applyFill="1" applyBorder="1" applyAlignment="1">
      <alignment horizontal="center" vertical="center" textRotation="90"/>
    </xf>
    <xf numFmtId="2" fontId="43" fillId="19" borderId="104" xfId="2" applyNumberFormat="1" applyFont="1" applyFill="1" applyBorder="1" applyAlignment="1">
      <alignment horizontal="center" vertical="center" textRotation="90"/>
    </xf>
    <xf numFmtId="2" fontId="43" fillId="19" borderId="105" xfId="2" applyNumberFormat="1" applyFont="1" applyFill="1" applyBorder="1" applyAlignment="1">
      <alignment horizontal="center" vertical="center" textRotation="90"/>
    </xf>
    <xf numFmtId="2" fontId="65" fillId="19" borderId="16" xfId="2" applyNumberFormat="1" applyFont="1" applyFill="1" applyBorder="1" applyAlignment="1">
      <alignment horizontal="center" vertical="center" textRotation="90"/>
    </xf>
    <xf numFmtId="3" fontId="66" fillId="15" borderId="19" xfId="5" applyFont="1" applyFill="1" applyBorder="1" applyAlignment="1">
      <alignment horizontal="center" vertical="center" wrapText="1"/>
    </xf>
    <xf numFmtId="3" fontId="66" fillId="15" borderId="106" xfId="5" applyFont="1" applyFill="1" applyBorder="1" applyAlignment="1">
      <alignment horizontal="center" vertical="center" wrapText="1"/>
    </xf>
    <xf numFmtId="0" fontId="66" fillId="15" borderId="107" xfId="4" applyFont="1" applyFill="1" applyBorder="1" applyAlignment="1">
      <alignment horizontal="center" vertical="center"/>
    </xf>
    <xf numFmtId="0" fontId="66" fillId="15" borderId="108" xfId="4" applyFont="1" applyFill="1" applyBorder="1" applyAlignment="1">
      <alignment horizontal="center" vertical="center"/>
    </xf>
    <xf numFmtId="0" fontId="66" fillId="15" borderId="108" xfId="4" applyFont="1" applyFill="1" applyBorder="1" applyAlignment="1">
      <alignment horizontal="center" vertical="center" wrapText="1"/>
    </xf>
    <xf numFmtId="3" fontId="66" fillId="15" borderId="108" xfId="5" applyFont="1" applyFill="1" applyBorder="1" applyAlignment="1">
      <alignment horizontal="center" vertical="center" wrapText="1"/>
    </xf>
    <xf numFmtId="0" fontId="66" fillId="15" borderId="109" xfId="4" applyFont="1" applyFill="1" applyBorder="1" applyAlignment="1">
      <alignment horizontal="center" vertical="center"/>
    </xf>
    <xf numFmtId="0" fontId="60" fillId="20" borderId="19" xfId="2" applyFont="1" applyFill="1" applyBorder="1" applyProtection="1">
      <protection hidden="1"/>
    </xf>
    <xf numFmtId="0" fontId="60" fillId="20" borderId="107" xfId="2" applyFont="1" applyFill="1" applyBorder="1" applyProtection="1">
      <protection hidden="1"/>
    </xf>
    <xf numFmtId="171" fontId="66" fillId="20" borderId="107" xfId="2" applyNumberFormat="1" applyFont="1" applyFill="1" applyBorder="1" applyProtection="1">
      <protection hidden="1"/>
    </xf>
    <xf numFmtId="0" fontId="67" fillId="20" borderId="107" xfId="2" applyFont="1" applyFill="1" applyBorder="1"/>
    <xf numFmtId="0" fontId="68" fillId="20" borderId="107" xfId="2" applyFont="1" applyFill="1" applyBorder="1"/>
    <xf numFmtId="0" fontId="68" fillId="20" borderId="20" xfId="2" applyFont="1" applyFill="1" applyBorder="1"/>
    <xf numFmtId="0" fontId="66" fillId="20" borderId="19" xfId="2" applyFont="1" applyFill="1" applyBorder="1"/>
    <xf numFmtId="0" fontId="66" fillId="20" borderId="107" xfId="2" applyFont="1" applyFill="1" applyBorder="1"/>
    <xf numFmtId="0" fontId="39" fillId="20" borderId="20" xfId="2" applyFont="1" applyFill="1" applyBorder="1"/>
    <xf numFmtId="0" fontId="69" fillId="15" borderId="0" xfId="2" applyFont="1" applyFill="1" applyAlignment="1">
      <alignment horizontal="center"/>
    </xf>
    <xf numFmtId="0" fontId="60" fillId="20" borderId="93" xfId="2" applyFont="1" applyFill="1" applyBorder="1" applyAlignment="1">
      <alignment horizontal="center"/>
    </xf>
    <xf numFmtId="0" fontId="60" fillId="20" borderId="0" xfId="2" applyFont="1" applyFill="1" applyAlignment="1">
      <alignment horizontal="center"/>
    </xf>
    <xf numFmtId="169" fontId="70" fillId="20" borderId="0" xfId="2" applyNumberFormat="1" applyFont="1" applyFill="1" applyAlignment="1">
      <alignment horizontal="center"/>
    </xf>
    <xf numFmtId="0" fontId="71" fillId="20" borderId="0" xfId="2" applyFont="1" applyFill="1" applyAlignment="1">
      <alignment horizontal="center"/>
    </xf>
    <xf numFmtId="0" fontId="71" fillId="20" borderId="110" xfId="2" applyFont="1" applyFill="1" applyBorder="1" applyAlignment="1">
      <alignment horizontal="center"/>
    </xf>
    <xf numFmtId="0" fontId="72" fillId="21" borderId="25" xfId="2" applyFont="1" applyFill="1" applyBorder="1"/>
    <xf numFmtId="0" fontId="71" fillId="20" borderId="0" xfId="2" applyFont="1" applyFill="1"/>
    <xf numFmtId="0" fontId="73" fillId="15" borderId="25" xfId="2" applyFont="1" applyFill="1" applyBorder="1"/>
    <xf numFmtId="0" fontId="73" fillId="22" borderId="25" xfId="2" applyFont="1" applyFill="1" applyBorder="1"/>
    <xf numFmtId="0" fontId="74" fillId="20" borderId="0" xfId="2" applyFont="1" applyFill="1"/>
    <xf numFmtId="0" fontId="76" fillId="20" borderId="110" xfId="2" applyFont="1" applyFill="1" applyBorder="1" applyAlignment="1">
      <alignment horizontal="right" indent="1"/>
    </xf>
    <xf numFmtId="0" fontId="66" fillId="20" borderId="93" xfId="2" applyFont="1" applyFill="1" applyBorder="1"/>
    <xf numFmtId="0" fontId="77" fillId="20" borderId="0" xfId="2" applyFont="1" applyFill="1" applyAlignment="1">
      <alignment horizontal="center"/>
    </xf>
    <xf numFmtId="1" fontId="77" fillId="20" borderId="0" xfId="2" applyNumberFormat="1" applyFont="1" applyFill="1"/>
    <xf numFmtId="0" fontId="60" fillId="20" borderId="21" xfId="2" applyFont="1" applyFill="1" applyBorder="1" applyAlignment="1">
      <alignment horizontal="center"/>
    </xf>
    <xf numFmtId="0" fontId="60" fillId="20" borderId="82" xfId="2" applyFont="1" applyFill="1" applyBorder="1" applyAlignment="1">
      <alignment horizontal="center"/>
    </xf>
    <xf numFmtId="0" fontId="41" fillId="20" borderId="82" xfId="2" applyFont="1" applyFill="1" applyBorder="1" applyAlignment="1">
      <alignment horizontal="center"/>
    </xf>
    <xf numFmtId="0" fontId="41" fillId="20" borderId="82" xfId="2" applyFont="1" applyFill="1" applyBorder="1"/>
    <xf numFmtId="2" fontId="78" fillId="20" borderId="82" xfId="2" applyNumberFormat="1" applyFont="1" applyFill="1" applyBorder="1"/>
    <xf numFmtId="0" fontId="68" fillId="20" borderId="23" xfId="2" applyFont="1" applyFill="1" applyBorder="1"/>
    <xf numFmtId="0" fontId="66" fillId="20" borderId="21" xfId="2" applyFont="1" applyFill="1" applyBorder="1"/>
    <xf numFmtId="0" fontId="66" fillId="20" borderId="82" xfId="2" applyFont="1" applyFill="1" applyBorder="1"/>
    <xf numFmtId="0" fontId="39" fillId="20" borderId="23" xfId="2" applyFont="1" applyFill="1" applyBorder="1"/>
    <xf numFmtId="0" fontId="60" fillId="15" borderId="0" xfId="2" applyFont="1" applyFill="1"/>
    <xf numFmtId="0" fontId="81" fillId="15" borderId="0" xfId="2" applyFont="1" applyFill="1"/>
    <xf numFmtId="0" fontId="88" fillId="12" borderId="122" xfId="2" applyFont="1" applyFill="1" applyBorder="1" applyAlignment="1">
      <alignment horizontal="center" vertical="center" wrapText="1"/>
    </xf>
    <xf numFmtId="0" fontId="88" fillId="12" borderId="58" xfId="2" applyFont="1" applyFill="1" applyBorder="1" applyAlignment="1">
      <alignment horizontal="center" vertical="center" wrapText="1"/>
    </xf>
    <xf numFmtId="0" fontId="8" fillId="26" borderId="22" xfId="2" applyFont="1" applyFill="1" applyBorder="1" applyAlignment="1">
      <alignment horizontal="center" vertical="center"/>
    </xf>
    <xf numFmtId="0" fontId="6" fillId="13" borderId="25" xfId="2" applyFont="1" applyFill="1" applyBorder="1" applyAlignment="1">
      <alignment horizontal="center" vertical="center"/>
    </xf>
    <xf numFmtId="0" fontId="6" fillId="13" borderId="18" xfId="2" applyFont="1" applyFill="1" applyBorder="1" applyAlignment="1">
      <alignment horizontal="center" vertical="center"/>
    </xf>
    <xf numFmtId="0" fontId="5" fillId="13" borderId="25" xfId="2" applyFont="1" applyFill="1" applyBorder="1" applyAlignment="1">
      <alignment horizontal="center" vertical="center"/>
    </xf>
    <xf numFmtId="0" fontId="8" fillId="27" borderId="12" xfId="2" applyFont="1" applyFill="1" applyBorder="1" applyAlignment="1">
      <alignment horizontal="center"/>
    </xf>
    <xf numFmtId="0" fontId="8" fillId="27" borderId="14" xfId="2" applyFont="1" applyFill="1" applyBorder="1" applyAlignment="1">
      <alignment horizontal="center"/>
    </xf>
    <xf numFmtId="0" fontId="8" fillId="27" borderId="15" xfId="2" applyFont="1" applyFill="1" applyBorder="1" applyAlignment="1">
      <alignment horizontal="center"/>
    </xf>
    <xf numFmtId="0" fontId="42" fillId="27" borderId="100" xfId="2" applyFont="1" applyFill="1" applyBorder="1" applyAlignment="1" applyProtection="1">
      <alignment horizontal="center" vertical="center"/>
      <protection locked="0"/>
    </xf>
    <xf numFmtId="169" fontId="63" fillId="27" borderId="87" xfId="2" applyNumberFormat="1" applyFont="1" applyFill="1" applyBorder="1" applyAlignment="1" applyProtection="1">
      <alignment horizontal="center" vertical="center"/>
      <protection locked="0"/>
    </xf>
    <xf numFmtId="0" fontId="42" fillId="27" borderId="87" xfId="2" applyFont="1" applyFill="1" applyBorder="1" applyAlignment="1" applyProtection="1">
      <alignment horizontal="center" vertical="center"/>
      <protection locked="0"/>
    </xf>
    <xf numFmtId="2" fontId="59" fillId="27" borderId="97" xfId="2" applyNumberFormat="1" applyFont="1" applyFill="1" applyBorder="1" applyAlignment="1">
      <alignment horizontal="center" vertical="center"/>
    </xf>
    <xf numFmtId="2" fontId="59" fillId="27" borderId="85" xfId="2" applyNumberFormat="1" applyFont="1" applyFill="1" applyBorder="1" applyAlignment="1">
      <alignment horizontal="center" vertical="center"/>
    </xf>
    <xf numFmtId="0" fontId="42" fillId="27" borderId="86" xfId="2" applyFont="1" applyFill="1" applyBorder="1" applyAlignment="1" applyProtection="1">
      <alignment horizontal="center" vertical="center"/>
      <protection locked="0"/>
    </xf>
    <xf numFmtId="173" fontId="14" fillId="0" borderId="0" xfId="2" applyNumberFormat="1"/>
    <xf numFmtId="0" fontId="0" fillId="3" borderId="0" xfId="0" applyFill="1" applyBorder="1"/>
    <xf numFmtId="0" fontId="0" fillId="3" borderId="0" xfId="0" applyFill="1"/>
    <xf numFmtId="0" fontId="5" fillId="0" borderId="0" xfId="2" applyFont="1" applyAlignment="1">
      <alignment vertical="center" wrapText="1"/>
    </xf>
    <xf numFmtId="0" fontId="14" fillId="0" borderId="0" xfId="2"/>
    <xf numFmtId="0" fontId="5" fillId="0" borderId="0" xfId="2" applyFont="1" applyAlignment="1">
      <alignment horizontal="center"/>
    </xf>
    <xf numFmtId="1" fontId="5" fillId="0" borderId="0" xfId="2" applyNumberFormat="1" applyFont="1" applyAlignment="1">
      <alignment horizontal="center"/>
    </xf>
    <xf numFmtId="0" fontId="7" fillId="0" borderId="0" xfId="2" applyFont="1" applyAlignment="1">
      <alignment horizontal="center"/>
    </xf>
    <xf numFmtId="0" fontId="8" fillId="0" borderId="10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13" borderId="16" xfId="2" applyFont="1" applyFill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8" fillId="0" borderId="16" xfId="2" applyFont="1" applyBorder="1" applyAlignment="1">
      <alignment horizontal="center" vertical="center"/>
    </xf>
    <xf numFmtId="0" fontId="8" fillId="0" borderId="18" xfId="2" applyFont="1" applyBorder="1" applyAlignment="1">
      <alignment horizontal="center" vertical="center"/>
    </xf>
    <xf numFmtId="0" fontId="5" fillId="0" borderId="5" xfId="2" applyFont="1" applyBorder="1" applyAlignment="1">
      <alignment horizontal="center"/>
    </xf>
    <xf numFmtId="0" fontId="8" fillId="0" borderId="3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17" fillId="0" borderId="11" xfId="2" applyFont="1" applyBorder="1" applyAlignment="1">
      <alignment horizontal="center" vertical="center"/>
    </xf>
    <xf numFmtId="0" fontId="20" fillId="12" borderId="65" xfId="2" applyFont="1" applyFill="1" applyBorder="1" applyAlignment="1">
      <alignment horizontal="center" vertical="center" wrapText="1"/>
    </xf>
    <xf numFmtId="0" fontId="22" fillId="0" borderId="41" xfId="2" applyFont="1" applyBorder="1" applyAlignment="1">
      <alignment horizontal="center" vertical="center" wrapText="1"/>
    </xf>
    <xf numFmtId="0" fontId="22" fillId="0" borderId="5" xfId="2" applyFont="1" applyBorder="1" applyAlignment="1">
      <alignment horizontal="center" vertical="center" wrapText="1"/>
    </xf>
    <xf numFmtId="0" fontId="24" fillId="12" borderId="2" xfId="2" applyFont="1" applyFill="1" applyBorder="1" applyAlignment="1">
      <alignment horizontal="center" vertical="center" wrapText="1"/>
    </xf>
    <xf numFmtId="0" fontId="3" fillId="0" borderId="3" xfId="2" applyFont="1" applyBorder="1"/>
    <xf numFmtId="0" fontId="3" fillId="0" borderId="0" xfId="2" applyFont="1"/>
    <xf numFmtId="0" fontId="3" fillId="13" borderId="0" xfId="2" applyFont="1" applyFill="1"/>
    <xf numFmtId="0" fontId="33" fillId="13" borderId="0" xfId="2" applyFont="1" applyFill="1" applyAlignment="1">
      <alignment vertical="center" wrapText="1"/>
    </xf>
    <xf numFmtId="0" fontId="5" fillId="13" borderId="0" xfId="2" applyFont="1" applyFill="1" applyAlignment="1">
      <alignment vertical="center" wrapText="1"/>
    </xf>
    <xf numFmtId="0" fontId="14" fillId="13" borderId="0" xfId="2" applyFill="1"/>
    <xf numFmtId="0" fontId="34" fillId="13" borderId="0" xfId="2" applyFont="1" applyFill="1" applyAlignment="1">
      <alignment vertical="center" wrapText="1"/>
    </xf>
    <xf numFmtId="0" fontId="32" fillId="13" borderId="0" xfId="2" applyFont="1" applyFill="1" applyAlignment="1">
      <alignment vertical="center" wrapText="1"/>
    </xf>
    <xf numFmtId="0" fontId="14" fillId="3" borderId="0" xfId="2" applyFill="1" applyAlignment="1">
      <alignment horizontal="center"/>
    </xf>
    <xf numFmtId="0" fontId="5" fillId="3" borderId="0" xfId="2" applyFont="1" applyFill="1" applyAlignment="1">
      <alignment horizontal="center" vertical="center" wrapText="1"/>
    </xf>
    <xf numFmtId="0" fontId="8" fillId="0" borderId="12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1" fontId="7" fillId="4" borderId="2" xfId="2" applyNumberFormat="1" applyFont="1" applyFill="1" applyBorder="1" applyAlignment="1">
      <alignment horizontal="center"/>
    </xf>
    <xf numFmtId="1" fontId="5" fillId="4" borderId="3" xfId="2" applyNumberFormat="1" applyFont="1" applyFill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5" fillId="2" borderId="2" xfId="2" applyFont="1" applyFill="1" applyBorder="1" applyAlignment="1">
      <alignment horizontal="center"/>
    </xf>
    <xf numFmtId="0" fontId="5" fillId="2" borderId="6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6" xfId="2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/>
    </xf>
    <xf numFmtId="1" fontId="5" fillId="0" borderId="2" xfId="2" applyNumberFormat="1" applyFont="1" applyBorder="1" applyAlignment="1">
      <alignment horizontal="center"/>
    </xf>
    <xf numFmtId="1" fontId="5" fillId="0" borderId="3" xfId="2" applyNumberFormat="1" applyFont="1" applyBorder="1" applyAlignment="1">
      <alignment horizontal="center"/>
    </xf>
    <xf numFmtId="164" fontId="7" fillId="0" borderId="2" xfId="2" applyNumberFormat="1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" fontId="5" fillId="4" borderId="6" xfId="2" applyNumberFormat="1" applyFont="1" applyFill="1" applyBorder="1" applyAlignment="1">
      <alignment horizontal="center"/>
    </xf>
    <xf numFmtId="1" fontId="7" fillId="0" borderId="0" xfId="2" applyNumberFormat="1" applyFont="1" applyAlignment="1">
      <alignment horizontal="center"/>
    </xf>
    <xf numFmtId="1" fontId="5" fillId="0" borderId="0" xfId="2" applyNumberFormat="1" applyFont="1" applyAlignment="1">
      <alignment horizontal="center"/>
    </xf>
    <xf numFmtId="166" fontId="8" fillId="7" borderId="2" xfId="2" applyNumberFormat="1" applyFont="1" applyFill="1" applyBorder="1" applyAlignment="1">
      <alignment horizontal="center" vertical="center"/>
    </xf>
    <xf numFmtId="166" fontId="8" fillId="7" borderId="6" xfId="2" applyNumberFormat="1" applyFont="1" applyFill="1" applyBorder="1" applyAlignment="1">
      <alignment horizontal="center" vertical="center"/>
    </xf>
    <xf numFmtId="166" fontId="8" fillId="7" borderId="3" xfId="2" applyNumberFormat="1" applyFont="1" applyFill="1" applyBorder="1" applyAlignment="1">
      <alignment horizontal="center" vertical="center"/>
    </xf>
    <xf numFmtId="0" fontId="5" fillId="4" borderId="7" xfId="2" applyFont="1" applyFill="1" applyBorder="1" applyAlignment="1">
      <alignment horizontal="center"/>
    </xf>
    <xf numFmtId="0" fontId="5" fillId="4" borderId="8" xfId="2" applyFont="1" applyFill="1" applyBorder="1" applyAlignment="1">
      <alignment horizontal="center"/>
    </xf>
    <xf numFmtId="0" fontId="5" fillId="4" borderId="9" xfId="2" applyFont="1" applyFill="1" applyBorder="1" applyAlignment="1">
      <alignment horizontal="center"/>
    </xf>
    <xf numFmtId="0" fontId="14" fillId="0" borderId="7" xfId="2" applyBorder="1" applyAlignment="1">
      <alignment horizontal="center"/>
    </xf>
    <xf numFmtId="0" fontId="14" fillId="0" borderId="8" xfId="2" applyBorder="1" applyAlignment="1">
      <alignment horizontal="center"/>
    </xf>
    <xf numFmtId="0" fontId="14" fillId="0" borderId="9" xfId="2" applyBorder="1" applyAlignment="1">
      <alignment horizontal="center"/>
    </xf>
    <xf numFmtId="165" fontId="6" fillId="3" borderId="12" xfId="2" applyNumberFormat="1" applyFont="1" applyFill="1" applyBorder="1" applyAlignment="1">
      <alignment horizontal="center" vertical="center"/>
    </xf>
    <xf numFmtId="165" fontId="6" fillId="3" borderId="4" xfId="2" applyNumberFormat="1" applyFont="1" applyFill="1" applyBorder="1" applyAlignment="1">
      <alignment horizontal="center" vertical="center"/>
    </xf>
    <xf numFmtId="165" fontId="6" fillId="3" borderId="13" xfId="2" applyNumberFormat="1" applyFont="1" applyFill="1" applyBorder="1" applyAlignment="1">
      <alignment horizontal="center" vertical="center"/>
    </xf>
    <xf numFmtId="165" fontId="6" fillId="3" borderId="5" xfId="2" applyNumberFormat="1" applyFont="1" applyFill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1" fontId="7" fillId="4" borderId="6" xfId="2" applyNumberFormat="1" applyFont="1" applyFill="1" applyBorder="1" applyAlignment="1">
      <alignment horizontal="center" vertical="center"/>
    </xf>
    <xf numFmtId="165" fontId="7" fillId="2" borderId="2" xfId="2" applyNumberFormat="1" applyFont="1" applyFill="1" applyBorder="1" applyAlignment="1">
      <alignment horizontal="center"/>
    </xf>
    <xf numFmtId="165" fontId="7" fillId="2" borderId="6" xfId="2" applyNumberFormat="1" applyFont="1" applyFill="1" applyBorder="1" applyAlignment="1">
      <alignment horizontal="center"/>
    </xf>
    <xf numFmtId="165" fontId="7" fillId="2" borderId="3" xfId="2" applyNumberFormat="1" applyFont="1" applyFill="1" applyBorder="1" applyAlignment="1">
      <alignment horizontal="center"/>
    </xf>
    <xf numFmtId="0" fontId="5" fillId="0" borderId="0" xfId="2" applyFont="1" applyAlignment="1">
      <alignment vertical="center" wrapText="1"/>
    </xf>
    <xf numFmtId="0" fontId="10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166" fontId="8" fillId="6" borderId="2" xfId="2" applyNumberFormat="1" applyFont="1" applyFill="1" applyBorder="1" applyAlignment="1">
      <alignment horizontal="center" vertical="center"/>
    </xf>
    <xf numFmtId="166" fontId="8" fillId="6" borderId="6" xfId="2" applyNumberFormat="1" applyFont="1" applyFill="1" applyBorder="1" applyAlignment="1">
      <alignment horizontal="center" vertical="center"/>
    </xf>
    <xf numFmtId="166" fontId="8" fillId="6" borderId="3" xfId="2" applyNumberFormat="1" applyFont="1" applyFill="1" applyBorder="1" applyAlignment="1">
      <alignment horizontal="center" vertical="center"/>
    </xf>
    <xf numFmtId="0" fontId="11" fillId="0" borderId="6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wrapText="1"/>
    </xf>
    <xf numFmtId="0" fontId="7" fillId="0" borderId="6" xfId="2" applyFont="1" applyBorder="1" applyAlignment="1">
      <alignment horizontal="center" wrapText="1"/>
    </xf>
    <xf numFmtId="0" fontId="7" fillId="0" borderId="3" xfId="2" applyFont="1" applyBorder="1" applyAlignment="1">
      <alignment horizontal="center" wrapText="1"/>
    </xf>
    <xf numFmtId="0" fontId="5" fillId="3" borderId="7" xfId="2" applyFont="1" applyFill="1" applyBorder="1" applyAlignment="1">
      <alignment horizontal="center"/>
    </xf>
    <xf numFmtId="0" fontId="5" fillId="3" borderId="8" xfId="2" applyFont="1" applyFill="1" applyBorder="1" applyAlignment="1">
      <alignment horizontal="center"/>
    </xf>
    <xf numFmtId="0" fontId="5" fillId="3" borderId="9" xfId="2" applyFont="1" applyFill="1" applyBorder="1" applyAlignment="1">
      <alignment horizontal="center"/>
    </xf>
    <xf numFmtId="0" fontId="5" fillId="3" borderId="10" xfId="2" applyFont="1" applyFill="1" applyBorder="1" applyAlignment="1">
      <alignment horizontal="center"/>
    </xf>
    <xf numFmtId="0" fontId="5" fillId="3" borderId="11" xfId="2" applyFont="1" applyFill="1" applyBorder="1" applyAlignment="1">
      <alignment horizontal="center"/>
    </xf>
    <xf numFmtId="0" fontId="5" fillId="3" borderId="5" xfId="2" applyFont="1" applyFill="1" applyBorder="1" applyAlignment="1">
      <alignment horizontal="center"/>
    </xf>
    <xf numFmtId="0" fontId="5" fillId="0" borderId="2" xfId="2" applyFont="1" applyBorder="1" applyAlignment="1">
      <alignment horizontal="center"/>
    </xf>
    <xf numFmtId="0" fontId="5" fillId="0" borderId="3" xfId="2" applyFont="1" applyBorder="1" applyAlignment="1">
      <alignment horizontal="center"/>
    </xf>
    <xf numFmtId="0" fontId="5" fillId="4" borderId="2" xfId="2" applyFont="1" applyFill="1" applyBorder="1" applyAlignment="1">
      <alignment horizontal="center"/>
    </xf>
    <xf numFmtId="0" fontId="5" fillId="4" borderId="6" xfId="2" applyFont="1" applyFill="1" applyBorder="1" applyAlignment="1">
      <alignment horizontal="center"/>
    </xf>
    <xf numFmtId="0" fontId="5" fillId="4" borderId="3" xfId="2" applyFont="1" applyFill="1" applyBorder="1" applyAlignment="1">
      <alignment horizontal="center"/>
    </xf>
    <xf numFmtId="166" fontId="7" fillId="0" borderId="7" xfId="2" applyNumberFormat="1" applyFont="1" applyBorder="1" applyAlignment="1">
      <alignment horizontal="center"/>
    </xf>
    <xf numFmtId="166" fontId="7" fillId="0" borderId="8" xfId="2" applyNumberFormat="1" applyFont="1" applyBorder="1" applyAlignment="1">
      <alignment horizontal="center"/>
    </xf>
    <xf numFmtId="166" fontId="7" fillId="0" borderId="9" xfId="2" applyNumberFormat="1" applyFont="1" applyBorder="1" applyAlignment="1">
      <alignment horizontal="center"/>
    </xf>
    <xf numFmtId="166" fontId="7" fillId="0" borderId="2" xfId="2" applyNumberFormat="1" applyFont="1" applyBorder="1" applyAlignment="1">
      <alignment horizontal="center"/>
    </xf>
    <xf numFmtId="166" fontId="7" fillId="0" borderId="3" xfId="2" applyNumberFormat="1" applyFont="1" applyBorder="1" applyAlignment="1">
      <alignment horizontal="center"/>
    </xf>
    <xf numFmtId="165" fontId="6" fillId="5" borderId="8" xfId="2" applyNumberFormat="1" applyFont="1" applyFill="1" applyBorder="1" applyAlignment="1">
      <alignment horizontal="center" vertical="center"/>
    </xf>
    <xf numFmtId="0" fontId="6" fillId="5" borderId="8" xfId="2" applyFont="1" applyFill="1" applyBorder="1" applyAlignment="1">
      <alignment horizontal="center" vertical="center"/>
    </xf>
    <xf numFmtId="0" fontId="8" fillId="27" borderId="80" xfId="2" applyFont="1" applyFill="1" applyBorder="1" applyAlignment="1">
      <alignment horizontal="center" vertical="center" wrapText="1"/>
    </xf>
    <xf numFmtId="0" fontId="6" fillId="27" borderId="79" xfId="2" applyFont="1" applyFill="1" applyBorder="1" applyAlignment="1">
      <alignment horizontal="center" vertical="center" wrapText="1"/>
    </xf>
    <xf numFmtId="0" fontId="6" fillId="27" borderId="81" xfId="2" applyFont="1" applyFill="1" applyBorder="1" applyAlignment="1">
      <alignment horizontal="center" vertical="center" wrapText="1"/>
    </xf>
    <xf numFmtId="0" fontId="8" fillId="0" borderId="8" xfId="2" applyFont="1" applyBorder="1" applyAlignment="1">
      <alignment horizontal="center" vertical="center"/>
    </xf>
    <xf numFmtId="0" fontId="6" fillId="0" borderId="22" xfId="2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8" fillId="0" borderId="22" xfId="2" applyFont="1" applyBorder="1" applyAlignment="1">
      <alignment horizontal="center" vertical="center"/>
    </xf>
    <xf numFmtId="0" fontId="8" fillId="0" borderId="16" xfId="2" applyFont="1" applyBorder="1" applyAlignment="1">
      <alignment horizontal="center" vertical="center"/>
    </xf>
    <xf numFmtId="0" fontId="6" fillId="0" borderId="23" xfId="2" applyFont="1" applyBorder="1" applyAlignment="1">
      <alignment horizontal="center" vertical="center"/>
    </xf>
    <xf numFmtId="0" fontId="6" fillId="0" borderId="20" xfId="2" applyFont="1" applyBorder="1" applyAlignment="1">
      <alignment horizontal="center" vertical="center"/>
    </xf>
    <xf numFmtId="0" fontId="6" fillId="0" borderId="21" xfId="2" applyFont="1" applyBorder="1" applyAlignment="1">
      <alignment horizontal="center" vertical="center"/>
    </xf>
    <xf numFmtId="0" fontId="6" fillId="0" borderId="19" xfId="2" applyFont="1" applyBorder="1" applyAlignment="1">
      <alignment horizontal="center" vertical="center"/>
    </xf>
    <xf numFmtId="0" fontId="8" fillId="0" borderId="18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13" borderId="22" xfId="2" applyFont="1" applyFill="1" applyBorder="1" applyAlignment="1">
      <alignment horizontal="center" vertical="center"/>
    </xf>
    <xf numFmtId="0" fontId="6" fillId="13" borderId="16" xfId="2" applyFont="1" applyFill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8" fillId="27" borderId="2" xfId="2" applyFont="1" applyFill="1" applyBorder="1" applyAlignment="1">
      <alignment horizontal="center" vertical="center"/>
    </xf>
    <xf numFmtId="0" fontId="8" fillId="27" borderId="3" xfId="2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0" fontId="8" fillId="0" borderId="3" xfId="2" applyFont="1" applyBorder="1" applyAlignment="1">
      <alignment horizontal="center" vertical="center"/>
    </xf>
    <xf numFmtId="0" fontId="7" fillId="0" borderId="2" xfId="2" applyFont="1" applyBorder="1" applyAlignment="1">
      <alignment horizontal="center"/>
    </xf>
    <xf numFmtId="0" fontId="7" fillId="0" borderId="6" xfId="2" applyFont="1" applyBorder="1" applyAlignment="1">
      <alignment horizontal="center"/>
    </xf>
    <xf numFmtId="0" fontId="7" fillId="0" borderId="3" xfId="2" applyFont="1" applyBorder="1" applyAlignment="1">
      <alignment horizontal="center"/>
    </xf>
    <xf numFmtId="0" fontId="11" fillId="0" borderId="2" xfId="2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0" fontId="18" fillId="0" borderId="7" xfId="2" applyFont="1" applyBorder="1" applyAlignment="1">
      <alignment horizontal="center" vertical="center"/>
    </xf>
    <xf numFmtId="0" fontId="18" fillId="0" borderId="8" xfId="2" applyFont="1" applyBorder="1" applyAlignment="1">
      <alignment horizontal="center" vertical="center"/>
    </xf>
    <xf numFmtId="0" fontId="18" fillId="0" borderId="9" xfId="2" applyFont="1" applyBorder="1" applyAlignment="1">
      <alignment horizontal="center" vertical="center"/>
    </xf>
    <xf numFmtId="0" fontId="18" fillId="0" borderId="37" xfId="2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8" fillId="0" borderId="13" xfId="2" applyFont="1" applyBorder="1" applyAlignment="1">
      <alignment horizontal="center" vertical="center"/>
    </xf>
    <xf numFmtId="0" fontId="18" fillId="0" borderId="10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8" xfId="2" applyFont="1" applyBorder="1" applyAlignment="1">
      <alignment horizontal="center" vertical="center"/>
    </xf>
    <xf numFmtId="0" fontId="17" fillId="0" borderId="37" xfId="2" applyFont="1" applyBorder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1" xfId="2" applyFont="1" applyBorder="1" applyAlignment="1">
      <alignment horizontal="center" vertical="center"/>
    </xf>
    <xf numFmtId="0" fontId="17" fillId="0" borderId="9" xfId="2" applyFont="1" applyBorder="1" applyAlignment="1">
      <alignment horizontal="center" vertical="center"/>
    </xf>
    <xf numFmtId="0" fontId="17" fillId="0" borderId="13" xfId="2" applyFont="1" applyBorder="1" applyAlignment="1">
      <alignment horizontal="center" vertical="center"/>
    </xf>
    <xf numFmtId="0" fontId="17" fillId="0" borderId="5" xfId="2" applyFont="1" applyBorder="1" applyAlignment="1">
      <alignment horizontal="center" vertical="center"/>
    </xf>
    <xf numFmtId="0" fontId="7" fillId="27" borderId="33" xfId="2" applyFont="1" applyFill="1" applyBorder="1" applyAlignment="1">
      <alignment horizontal="center" vertical="center" wrapText="1"/>
    </xf>
    <xf numFmtId="0" fontId="7" fillId="27" borderId="32" xfId="2" applyFont="1" applyFill="1" applyBorder="1" applyAlignment="1">
      <alignment horizontal="center" vertical="center" wrapText="1"/>
    </xf>
    <xf numFmtId="0" fontId="7" fillId="27" borderId="31" xfId="2" applyFont="1" applyFill="1" applyBorder="1" applyAlignment="1">
      <alignment horizontal="center" vertical="center" wrapText="1"/>
    </xf>
    <xf numFmtId="0" fontId="7" fillId="27" borderId="30" xfId="2" applyFont="1" applyFill="1" applyBorder="1" applyAlignment="1">
      <alignment horizontal="center" vertical="center" wrapText="1"/>
    </xf>
    <xf numFmtId="0" fontId="7" fillId="27" borderId="0" xfId="2" applyFont="1" applyFill="1" applyAlignment="1">
      <alignment horizontal="center" vertical="center" wrapText="1"/>
    </xf>
    <xf numFmtId="0" fontId="7" fillId="27" borderId="29" xfId="2" applyFont="1" applyFill="1" applyBorder="1" applyAlignment="1">
      <alignment horizontal="center" vertical="center" wrapText="1"/>
    </xf>
    <xf numFmtId="0" fontId="7" fillId="27" borderId="28" xfId="2" applyFont="1" applyFill="1" applyBorder="1" applyAlignment="1">
      <alignment horizontal="center" vertical="center" wrapText="1"/>
    </xf>
    <xf numFmtId="0" fontId="7" fillId="27" borderId="27" xfId="2" applyFont="1" applyFill="1" applyBorder="1" applyAlignment="1">
      <alignment horizontal="center" vertical="center" wrapText="1"/>
    </xf>
    <xf numFmtId="0" fontId="7" fillId="27" borderId="26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37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" fillId="3" borderId="39" xfId="2" applyFont="1" applyFill="1" applyBorder="1" applyAlignment="1">
      <alignment horizontal="center" vertical="center"/>
    </xf>
    <xf numFmtId="0" fontId="6" fillId="3" borderId="38" xfId="2" applyFont="1" applyFill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2" fontId="8" fillId="8" borderId="2" xfId="2" applyNumberFormat="1" applyFont="1" applyFill="1" applyBorder="1" applyAlignment="1">
      <alignment horizontal="right" vertical="center"/>
    </xf>
    <xf numFmtId="2" fontId="8" fillId="8" borderId="6" xfId="2" applyNumberFormat="1" applyFont="1" applyFill="1" applyBorder="1" applyAlignment="1">
      <alignment horizontal="right" vertical="center"/>
    </xf>
    <xf numFmtId="49" fontId="15" fillId="0" borderId="10" xfId="2" applyNumberFormat="1" applyFont="1" applyBorder="1" applyAlignment="1">
      <alignment horizontal="center" vertical="center"/>
    </xf>
    <xf numFmtId="49" fontId="15" fillId="0" borderId="11" xfId="2" applyNumberFormat="1" applyFont="1" applyBorder="1" applyAlignment="1">
      <alignment horizontal="center" vertical="center"/>
    </xf>
    <xf numFmtId="49" fontId="15" fillId="0" borderId="5" xfId="2" applyNumberFormat="1" applyFont="1" applyBorder="1" applyAlignment="1">
      <alignment horizontal="center" vertical="center"/>
    </xf>
    <xf numFmtId="0" fontId="8" fillId="27" borderId="6" xfId="2" applyFont="1" applyFill="1" applyBorder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0" fontId="15" fillId="0" borderId="2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4" fillId="0" borderId="36" xfId="2" applyFont="1" applyBorder="1" applyAlignment="1">
      <alignment horizontal="center" vertical="center"/>
    </xf>
    <xf numFmtId="0" fontId="4" fillId="0" borderId="35" xfId="2" applyFont="1" applyBorder="1" applyAlignment="1">
      <alignment horizontal="center" vertical="center"/>
    </xf>
    <xf numFmtId="0" fontId="4" fillId="0" borderId="34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0" fontId="8" fillId="0" borderId="37" xfId="2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0" fontId="8" fillId="28" borderId="36" xfId="2" applyFont="1" applyFill="1" applyBorder="1" applyAlignment="1">
      <alignment horizontal="center" vertical="center"/>
    </xf>
    <xf numFmtId="0" fontId="8" fillId="28" borderId="35" xfId="2" applyFont="1" applyFill="1" applyBorder="1" applyAlignment="1">
      <alignment horizontal="center" vertical="center"/>
    </xf>
    <xf numFmtId="0" fontId="8" fillId="28" borderId="34" xfId="2" applyFont="1" applyFill="1" applyBorder="1" applyAlignment="1">
      <alignment horizontal="center" vertical="center"/>
    </xf>
    <xf numFmtId="0" fontId="8" fillId="27" borderId="36" xfId="2" applyFont="1" applyFill="1" applyBorder="1" applyAlignment="1">
      <alignment horizontal="center" vertical="center"/>
    </xf>
    <xf numFmtId="0" fontId="8" fillId="27" borderId="35" xfId="2" applyFont="1" applyFill="1" applyBorder="1" applyAlignment="1">
      <alignment horizontal="center" vertical="center"/>
    </xf>
    <xf numFmtId="0" fontId="8" fillId="27" borderId="34" xfId="2" applyFont="1" applyFill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wrapText="1"/>
    </xf>
    <xf numFmtId="0" fontId="5" fillId="0" borderId="3" xfId="2" applyFont="1" applyBorder="1" applyAlignment="1">
      <alignment horizont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6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20" fillId="12" borderId="7" xfId="2" applyFont="1" applyFill="1" applyBorder="1" applyAlignment="1">
      <alignment horizontal="center" vertical="center" wrapText="1"/>
    </xf>
    <xf numFmtId="0" fontId="20" fillId="12" borderId="8" xfId="2" applyFont="1" applyFill="1" applyBorder="1" applyAlignment="1">
      <alignment horizontal="center" vertical="center" wrapText="1"/>
    </xf>
    <xf numFmtId="0" fontId="20" fillId="12" borderId="9" xfId="2" applyFont="1" applyFill="1" applyBorder="1" applyAlignment="1">
      <alignment horizontal="center" vertical="center" wrapText="1"/>
    </xf>
    <xf numFmtId="0" fontId="19" fillId="0" borderId="7" xfId="2" applyFont="1" applyBorder="1" applyAlignment="1">
      <alignment horizontal="center" vertical="center" wrapText="1"/>
    </xf>
    <xf numFmtId="0" fontId="19" fillId="0" borderId="8" xfId="2" applyFont="1" applyBorder="1" applyAlignment="1">
      <alignment horizontal="center" vertical="center" wrapText="1"/>
    </xf>
    <xf numFmtId="0" fontId="19" fillId="0" borderId="9" xfId="2" applyFont="1" applyBorder="1" applyAlignment="1">
      <alignment horizontal="center" vertical="center" wrapText="1"/>
    </xf>
    <xf numFmtId="0" fontId="19" fillId="0" borderId="37" xfId="2" applyFont="1" applyBorder="1" applyAlignment="1">
      <alignment horizontal="center" vertical="center" wrapText="1"/>
    </xf>
    <xf numFmtId="0" fontId="19" fillId="0" borderId="0" xfId="2" applyFont="1" applyAlignment="1">
      <alignment horizontal="center" vertical="center" wrapText="1"/>
    </xf>
    <xf numFmtId="0" fontId="19" fillId="0" borderId="13" xfId="2" applyFont="1" applyBorder="1" applyAlignment="1">
      <alignment horizontal="center" vertical="center" wrapText="1"/>
    </xf>
    <xf numFmtId="0" fontId="19" fillId="0" borderId="10" xfId="2" applyFont="1" applyBorder="1" applyAlignment="1">
      <alignment horizontal="center" vertical="center" wrapText="1"/>
    </xf>
    <xf numFmtId="0" fontId="19" fillId="0" borderId="11" xfId="2" applyFont="1" applyBorder="1" applyAlignment="1">
      <alignment horizontal="center" vertical="center" wrapText="1"/>
    </xf>
    <xf numFmtId="0" fontId="19" fillId="0" borderId="5" xfId="2" applyFont="1" applyBorder="1" applyAlignment="1">
      <alignment horizontal="center" vertical="center" wrapText="1"/>
    </xf>
    <xf numFmtId="0" fontId="22" fillId="0" borderId="37" xfId="2" applyFont="1" applyBorder="1" applyAlignment="1">
      <alignment horizontal="center" vertical="center" wrapText="1"/>
    </xf>
    <xf numFmtId="0" fontId="4" fillId="12" borderId="42" xfId="2" applyFont="1" applyFill="1" applyBorder="1" applyAlignment="1">
      <alignment horizontal="center" vertical="center" wrapText="1"/>
    </xf>
    <xf numFmtId="0" fontId="4" fillId="12" borderId="48" xfId="2" applyFont="1" applyFill="1" applyBorder="1" applyAlignment="1">
      <alignment horizontal="center" vertical="center" wrapText="1"/>
    </xf>
    <xf numFmtId="0" fontId="21" fillId="0" borderId="51" xfId="2" applyFont="1" applyBorder="1" applyAlignment="1">
      <alignment horizontal="center" vertical="center" wrapText="1"/>
    </xf>
    <xf numFmtId="0" fontId="3" fillId="0" borderId="50" xfId="2" applyFont="1" applyBorder="1" applyAlignment="1">
      <alignment horizontal="center"/>
    </xf>
    <xf numFmtId="0" fontId="3" fillId="0" borderId="52" xfId="2" applyFont="1" applyBorder="1" applyAlignment="1">
      <alignment horizontal="center"/>
    </xf>
    <xf numFmtId="0" fontId="24" fillId="12" borderId="2" xfId="2" applyFont="1" applyFill="1" applyBorder="1" applyAlignment="1">
      <alignment horizontal="center" vertical="center" wrapText="1"/>
    </xf>
    <xf numFmtId="0" fontId="22" fillId="0" borderId="2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0" fontId="26" fillId="27" borderId="7" xfId="2" applyFont="1" applyFill="1" applyBorder="1" applyAlignment="1">
      <alignment horizontal="center" vertical="center" wrapText="1"/>
    </xf>
    <xf numFmtId="0" fontId="25" fillId="27" borderId="8" xfId="2" applyFont="1" applyFill="1" applyBorder="1" applyAlignment="1">
      <alignment horizontal="center"/>
    </xf>
    <xf numFmtId="0" fontId="25" fillId="27" borderId="43" xfId="2" applyFont="1" applyFill="1" applyBorder="1" applyAlignment="1">
      <alignment horizontal="center"/>
    </xf>
    <xf numFmtId="0" fontId="21" fillId="0" borderId="37" xfId="2" applyFont="1" applyBorder="1" applyAlignment="1">
      <alignment horizontal="center" vertical="center" wrapText="1"/>
    </xf>
    <xf numFmtId="0" fontId="20" fillId="12" borderId="57" xfId="2" applyFont="1" applyFill="1" applyBorder="1" applyAlignment="1">
      <alignment horizontal="center" vertical="center" wrapText="1"/>
    </xf>
    <xf numFmtId="0" fontId="4" fillId="12" borderId="55" xfId="2" applyFont="1" applyFill="1" applyBorder="1" applyAlignment="1">
      <alignment horizontal="center" vertical="center" wrapText="1"/>
    </xf>
    <xf numFmtId="0" fontId="4" fillId="12" borderId="45" xfId="2" applyFont="1" applyFill="1" applyBorder="1" applyAlignment="1">
      <alignment horizontal="center" vertical="center" wrapText="1"/>
    </xf>
    <xf numFmtId="0" fontId="22" fillId="0" borderId="51" xfId="2" applyFont="1" applyBorder="1" applyAlignment="1">
      <alignment horizontal="center" vertical="center" wrapText="1"/>
    </xf>
    <xf numFmtId="0" fontId="3" fillId="0" borderId="49" xfId="2" applyFont="1" applyBorder="1" applyAlignment="1">
      <alignment horizontal="center"/>
    </xf>
    <xf numFmtId="0" fontId="21" fillId="0" borderId="2" xfId="2" applyFont="1" applyBorder="1" applyAlignment="1">
      <alignment horizontal="center" vertical="center" wrapText="1"/>
    </xf>
    <xf numFmtId="0" fontId="3" fillId="0" borderId="46" xfId="2" applyFont="1" applyBorder="1" applyAlignment="1">
      <alignment horizontal="center"/>
    </xf>
    <xf numFmtId="0" fontId="29" fillId="12" borderId="71" xfId="2" applyFont="1" applyFill="1" applyBorder="1" applyAlignment="1">
      <alignment horizontal="center" vertical="center" wrapText="1"/>
    </xf>
    <xf numFmtId="0" fontId="28" fillId="12" borderId="68" xfId="2" applyFont="1" applyFill="1" applyBorder="1" applyAlignment="1">
      <alignment horizontal="center" vertical="center" wrapText="1"/>
    </xf>
    <xf numFmtId="0" fontId="28" fillId="12" borderId="58" xfId="2" applyFont="1" applyFill="1" applyBorder="1" applyAlignment="1">
      <alignment horizontal="center" vertical="center" wrapText="1"/>
    </xf>
    <xf numFmtId="0" fontId="22" fillId="0" borderId="67" xfId="2" applyFont="1" applyBorder="1" applyAlignment="1">
      <alignment horizontal="center" vertical="center" wrapText="1"/>
    </xf>
    <xf numFmtId="0" fontId="22" fillId="0" borderId="4" xfId="2" applyFont="1" applyBorder="1" applyAlignment="1">
      <alignment horizontal="center" vertical="center" wrapText="1"/>
    </xf>
    <xf numFmtId="0" fontId="20" fillId="12" borderId="12" xfId="2" applyFont="1" applyFill="1" applyBorder="1" applyAlignment="1">
      <alignment horizontal="center" vertical="center" wrapText="1"/>
    </xf>
    <xf numFmtId="0" fontId="20" fillId="12" borderId="4" xfId="2" applyFont="1" applyFill="1" applyBorder="1" applyAlignment="1">
      <alignment horizontal="center" vertical="center" wrapText="1"/>
    </xf>
    <xf numFmtId="0" fontId="22" fillId="0" borderId="7" xfId="2" applyFont="1" applyBorder="1" applyAlignment="1">
      <alignment horizontal="center" vertical="center" wrapText="1"/>
    </xf>
    <xf numFmtId="0" fontId="22" fillId="0" borderId="8" xfId="2" applyFont="1" applyBorder="1" applyAlignment="1">
      <alignment horizontal="center" vertical="center" wrapText="1"/>
    </xf>
    <xf numFmtId="0" fontId="22" fillId="0" borderId="43" xfId="2" applyFont="1" applyBorder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0" fontId="22" fillId="0" borderId="29" xfId="2" applyFont="1" applyBorder="1" applyAlignment="1">
      <alignment horizontal="center" vertical="center" wrapText="1"/>
    </xf>
    <xf numFmtId="0" fontId="22" fillId="0" borderId="9" xfId="2" applyFont="1" applyBorder="1" applyAlignment="1">
      <alignment horizontal="center" vertical="center" wrapText="1"/>
    </xf>
    <xf numFmtId="0" fontId="22" fillId="0" borderId="10" xfId="2" applyFont="1" applyBorder="1" applyAlignment="1">
      <alignment horizontal="center" vertical="center" wrapText="1"/>
    </xf>
    <xf numFmtId="0" fontId="22" fillId="0" borderId="11" xfId="2" applyFont="1" applyBorder="1" applyAlignment="1">
      <alignment horizontal="center" vertical="center" wrapText="1"/>
    </xf>
    <xf numFmtId="0" fontId="22" fillId="0" borderId="5" xfId="2" applyFont="1" applyBorder="1" applyAlignment="1">
      <alignment horizontal="center" vertical="center" wrapText="1"/>
    </xf>
    <xf numFmtId="0" fontId="27" fillId="12" borderId="57" xfId="2" applyFont="1" applyFill="1" applyBorder="1" applyAlignment="1">
      <alignment horizontal="center" vertical="center" wrapText="1"/>
    </xf>
    <xf numFmtId="0" fontId="20" fillId="12" borderId="55" xfId="2" applyFont="1" applyFill="1" applyBorder="1" applyAlignment="1">
      <alignment horizontal="center" vertical="center" wrapText="1"/>
    </xf>
    <xf numFmtId="0" fontId="22" fillId="0" borderId="61" xfId="2" applyFont="1" applyBorder="1" applyAlignment="1">
      <alignment horizontal="center" vertical="center" wrapText="1"/>
    </xf>
    <xf numFmtId="0" fontId="20" fillId="12" borderId="66" xfId="2" applyFont="1" applyFill="1" applyBorder="1" applyAlignment="1">
      <alignment horizontal="center" vertical="center" wrapText="1"/>
    </xf>
    <xf numFmtId="0" fontId="20" fillId="12" borderId="65" xfId="2" applyFont="1" applyFill="1" applyBorder="1" applyAlignment="1">
      <alignment horizontal="center" vertical="center" wrapText="1"/>
    </xf>
    <xf numFmtId="0" fontId="20" fillId="12" borderId="64" xfId="2" applyFont="1" applyFill="1" applyBorder="1" applyAlignment="1">
      <alignment horizontal="center" vertical="center" wrapText="1"/>
    </xf>
    <xf numFmtId="0" fontId="22" fillId="0" borderId="60" xfId="2" applyFont="1" applyBorder="1" applyAlignment="1">
      <alignment horizontal="center" vertical="center" wrapText="1"/>
    </xf>
    <xf numFmtId="0" fontId="22" fillId="0" borderId="59" xfId="2" applyFont="1" applyBorder="1" applyAlignment="1">
      <alignment horizontal="center" vertical="center" wrapText="1"/>
    </xf>
    <xf numFmtId="0" fontId="22" fillId="0" borderId="41" xfId="2" applyFont="1" applyBorder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34" fillId="13" borderId="0" xfId="2" applyFont="1" applyFill="1" applyAlignment="1">
      <alignment vertical="center" wrapText="1"/>
    </xf>
    <xf numFmtId="0" fontId="5" fillId="13" borderId="0" xfId="2" applyFont="1" applyFill="1" applyAlignment="1">
      <alignment vertical="center" wrapText="1"/>
    </xf>
    <xf numFmtId="0" fontId="14" fillId="3" borderId="0" xfId="2" applyFill="1" applyAlignment="1">
      <alignment horizontal="center"/>
    </xf>
    <xf numFmtId="0" fontId="27" fillId="14" borderId="0" xfId="2" applyFont="1" applyFill="1" applyAlignment="1">
      <alignment horizontal="center" vertical="center" wrapText="1"/>
    </xf>
    <xf numFmtId="0" fontId="2" fillId="12" borderId="23" xfId="2" applyFont="1" applyFill="1" applyBorder="1" applyAlignment="1">
      <alignment horizontal="center" vertical="center" wrapText="1"/>
    </xf>
    <xf numFmtId="0" fontId="30" fillId="0" borderId="80" xfId="2" applyFont="1" applyBorder="1" applyAlignment="1">
      <alignment horizontal="center" vertical="center" wrapText="1"/>
    </xf>
    <xf numFmtId="0" fontId="30" fillId="0" borderId="79" xfId="2" applyFont="1" applyBorder="1" applyAlignment="1">
      <alignment horizontal="center" vertical="center" wrapText="1"/>
    </xf>
    <xf numFmtId="0" fontId="30" fillId="0" borderId="81" xfId="2" applyFont="1" applyBorder="1" applyAlignment="1">
      <alignment horizontal="center" vertical="center" wrapText="1"/>
    </xf>
    <xf numFmtId="0" fontId="14" fillId="3" borderId="74" xfId="2" applyFill="1" applyBorder="1" applyAlignment="1">
      <alignment horizontal="center"/>
    </xf>
    <xf numFmtId="0" fontId="14" fillId="3" borderId="73" xfId="2" applyFill="1" applyBorder="1" applyAlignment="1">
      <alignment horizontal="center"/>
    </xf>
    <xf numFmtId="0" fontId="14" fillId="3" borderId="72" xfId="2" applyFill="1" applyBorder="1" applyAlignment="1">
      <alignment horizontal="center"/>
    </xf>
    <xf numFmtId="0" fontId="33" fillId="13" borderId="0" xfId="2" applyFont="1" applyFill="1" applyAlignment="1">
      <alignment vertical="center" wrapText="1"/>
    </xf>
    <xf numFmtId="10" fontId="5" fillId="13" borderId="0" xfId="3" applyNumberFormat="1" applyFont="1" applyFill="1" applyBorder="1" applyAlignment="1">
      <alignment vertical="center" wrapText="1"/>
    </xf>
    <xf numFmtId="10" fontId="3" fillId="13" borderId="0" xfId="3" applyNumberFormat="1" applyFont="1" applyFill="1" applyBorder="1" applyAlignment="1"/>
    <xf numFmtId="0" fontId="32" fillId="13" borderId="0" xfId="2" applyFont="1" applyFill="1" applyAlignment="1">
      <alignment vertical="top" wrapText="1"/>
    </xf>
    <xf numFmtId="0" fontId="32" fillId="13" borderId="0" xfId="2" applyFont="1" applyFill="1" applyAlignment="1">
      <alignment vertical="center" wrapText="1"/>
    </xf>
    <xf numFmtId="0" fontId="33" fillId="0" borderId="0" xfId="2" applyFont="1" applyAlignment="1">
      <alignment vertical="center" wrapText="1"/>
    </xf>
    <xf numFmtId="0" fontId="32" fillId="0" borderId="0" xfId="2" applyFont="1" applyAlignment="1">
      <alignment vertical="top" wrapText="1"/>
    </xf>
    <xf numFmtId="0" fontId="30" fillId="0" borderId="0" xfId="2" applyFont="1" applyAlignment="1">
      <alignment horizontal="center" vertical="center" wrapText="1"/>
    </xf>
    <xf numFmtId="0" fontId="39" fillId="16" borderId="0" xfId="2" applyFont="1" applyFill="1" applyAlignment="1">
      <alignment horizontal="center"/>
    </xf>
    <xf numFmtId="0" fontId="80" fillId="23" borderId="23" xfId="1" applyFont="1" applyFill="1" applyBorder="1" applyAlignment="1">
      <alignment horizontal="center" vertical="center"/>
    </xf>
    <xf numFmtId="0" fontId="79" fillId="23" borderId="82" xfId="1" applyFont="1" applyFill="1" applyBorder="1" applyAlignment="1">
      <alignment horizontal="center" vertical="center"/>
    </xf>
    <xf numFmtId="0" fontId="79" fillId="23" borderId="21" xfId="1" applyFont="1" applyFill="1" applyBorder="1" applyAlignment="1">
      <alignment horizontal="center" vertical="center"/>
    </xf>
    <xf numFmtId="0" fontId="77" fillId="20" borderId="110" xfId="2" applyFont="1" applyFill="1" applyBorder="1" applyAlignment="1">
      <alignment horizontal="right"/>
    </xf>
    <xf numFmtId="0" fontId="77" fillId="20" borderId="0" xfId="2" applyFont="1" applyFill="1" applyAlignment="1">
      <alignment horizontal="right"/>
    </xf>
    <xf numFmtId="0" fontId="75" fillId="20" borderId="0" xfId="2" applyFont="1" applyFill="1" applyAlignment="1">
      <alignment horizontal="right"/>
    </xf>
    <xf numFmtId="0" fontId="71" fillId="20" borderId="110" xfId="2" applyFont="1" applyFill="1" applyBorder="1" applyAlignment="1">
      <alignment horizontal="left"/>
    </xf>
    <xf numFmtId="0" fontId="71" fillId="20" borderId="93" xfId="2" applyFont="1" applyFill="1" applyBorder="1" applyAlignment="1">
      <alignment horizontal="left"/>
    </xf>
    <xf numFmtId="2" fontId="54" fillId="17" borderId="0" xfId="6" applyNumberFormat="1" applyFont="1" applyFill="1" applyBorder="1" applyAlignment="1" applyProtection="1">
      <alignment horizontal="right" vertical="center" wrapText="1"/>
    </xf>
    <xf numFmtId="2" fontId="54" fillId="17" borderId="0" xfId="6" applyNumberFormat="1" applyFont="1" applyFill="1" applyBorder="1" applyAlignment="1" applyProtection="1">
      <alignment horizontal="center" vertical="center" wrapText="1"/>
    </xf>
    <xf numFmtId="1" fontId="54" fillId="17" borderId="0" xfId="6" applyNumberFormat="1" applyFont="1" applyFill="1" applyBorder="1" applyAlignment="1" applyProtection="1">
      <alignment horizontal="center" vertical="center" wrapText="1"/>
    </xf>
    <xf numFmtId="173" fontId="83" fillId="12" borderId="2" xfId="2" applyNumberFormat="1" applyFont="1" applyFill="1" applyBorder="1" applyAlignment="1">
      <alignment horizontal="center" vertical="center" wrapText="1"/>
    </xf>
    <xf numFmtId="0" fontId="27" fillId="12" borderId="112" xfId="2" applyFont="1" applyFill="1" applyBorder="1" applyAlignment="1">
      <alignment horizontal="center" vertical="center" wrapText="1"/>
    </xf>
    <xf numFmtId="172" fontId="33" fillId="0" borderId="2" xfId="2" applyNumberFormat="1" applyFont="1" applyBorder="1" applyAlignment="1">
      <alignment horizontal="center" vertical="center" wrapText="1"/>
    </xf>
    <xf numFmtId="172" fontId="33" fillId="0" borderId="6" xfId="2" applyNumberFormat="1" applyFont="1" applyBorder="1" applyAlignment="1">
      <alignment horizontal="center" vertical="center" wrapText="1"/>
    </xf>
    <xf numFmtId="172" fontId="33" fillId="0" borderId="46" xfId="2" applyNumberFormat="1" applyFont="1" applyBorder="1" applyAlignment="1">
      <alignment horizontal="center" vertical="center" wrapText="1"/>
    </xf>
    <xf numFmtId="0" fontId="33" fillId="0" borderId="111" xfId="2" applyFont="1" applyBorder="1" applyAlignment="1">
      <alignment vertical="center" wrapText="1"/>
    </xf>
    <xf numFmtId="0" fontId="83" fillId="12" borderId="111" xfId="2" applyFont="1" applyFill="1" applyBorder="1" applyAlignment="1">
      <alignment horizontal="center" vertical="center" wrapText="1"/>
    </xf>
    <xf numFmtId="0" fontId="83" fillId="12" borderId="2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3" fillId="0" borderId="55" xfId="2" applyFont="1" applyBorder="1" applyAlignment="1">
      <alignment vertical="center" wrapText="1"/>
    </xf>
    <xf numFmtId="0" fontId="33" fillId="0" borderId="54" xfId="2" applyFont="1" applyBorder="1" applyAlignment="1">
      <alignment vertical="center" wrapText="1"/>
    </xf>
    <xf numFmtId="0" fontId="33" fillId="0" borderId="56" xfId="2" applyFont="1" applyBorder="1" applyAlignment="1">
      <alignment vertical="center" wrapText="1"/>
    </xf>
    <xf numFmtId="0" fontId="36" fillId="0" borderId="111" xfId="2" applyFont="1" applyBorder="1" applyAlignment="1">
      <alignment horizontal="center" vertical="center" wrapText="1"/>
    </xf>
    <xf numFmtId="0" fontId="33" fillId="0" borderId="6" xfId="2" applyFont="1" applyBorder="1" applyAlignment="1">
      <alignment horizontal="center" vertical="center" wrapText="1"/>
    </xf>
    <xf numFmtId="0" fontId="33" fillId="0" borderId="3" xfId="2" applyFont="1" applyBorder="1" applyAlignment="1">
      <alignment horizontal="center" vertical="center" wrapText="1"/>
    </xf>
    <xf numFmtId="173" fontId="33" fillId="0" borderId="2" xfId="2" applyNumberFormat="1" applyFont="1" applyBorder="1" applyAlignment="1">
      <alignment vertical="center" wrapText="1"/>
    </xf>
    <xf numFmtId="173" fontId="36" fillId="27" borderId="2" xfId="2" applyNumberFormat="1" applyFont="1" applyFill="1" applyBorder="1" applyAlignment="1">
      <alignment vertical="center" wrapText="1"/>
    </xf>
    <xf numFmtId="173" fontId="33" fillId="27" borderId="6" xfId="2" applyNumberFormat="1" applyFont="1" applyFill="1" applyBorder="1" applyAlignment="1">
      <alignment vertical="center" wrapText="1"/>
    </xf>
    <xf numFmtId="173" fontId="33" fillId="27" borderId="3" xfId="2" applyNumberFormat="1" applyFont="1" applyFill="1" applyBorder="1" applyAlignment="1">
      <alignment vertical="center" wrapText="1"/>
    </xf>
    <xf numFmtId="0" fontId="36" fillId="0" borderId="2" xfId="2" applyFont="1" applyBorder="1" applyAlignment="1">
      <alignment horizontal="center" vertical="center" wrapText="1"/>
    </xf>
    <xf numFmtId="0" fontId="36" fillId="0" borderId="6" xfId="2" applyFont="1" applyBorder="1" applyAlignment="1">
      <alignment horizontal="center" vertical="center" wrapText="1"/>
    </xf>
    <xf numFmtId="0" fontId="36" fillId="0" borderId="3" xfId="2" applyFont="1" applyBorder="1" applyAlignment="1">
      <alignment horizontal="center" vertical="center" wrapText="1"/>
    </xf>
    <xf numFmtId="0" fontId="36" fillId="0" borderId="111" xfId="2" applyFont="1" applyBorder="1" applyAlignment="1">
      <alignment vertical="center" wrapText="1"/>
    </xf>
    <xf numFmtId="0" fontId="33" fillId="0" borderId="6" xfId="2" applyFont="1" applyBorder="1" applyAlignment="1">
      <alignment vertical="center" wrapText="1"/>
    </xf>
    <xf numFmtId="0" fontId="33" fillId="0" borderId="3" xfId="2" applyFont="1" applyBorder="1" applyAlignment="1">
      <alignment vertical="center" wrapText="1"/>
    </xf>
    <xf numFmtId="173" fontId="36" fillId="27" borderId="2" xfId="2" applyNumberFormat="1" applyFont="1" applyFill="1" applyBorder="1" applyAlignment="1">
      <alignment horizontal="right" vertical="center" wrapText="1"/>
    </xf>
    <xf numFmtId="173" fontId="33" fillId="27" borderId="2" xfId="2" applyNumberFormat="1" applyFont="1" applyFill="1" applyBorder="1" applyAlignment="1">
      <alignment horizontal="right" vertical="center" wrapText="1"/>
    </xf>
    <xf numFmtId="173" fontId="33" fillId="27" borderId="6" xfId="2" applyNumberFormat="1" applyFont="1" applyFill="1" applyBorder="1" applyAlignment="1">
      <alignment horizontal="right" vertical="center" wrapText="1"/>
    </xf>
    <xf numFmtId="173" fontId="33" fillId="27" borderId="3" xfId="2" applyNumberFormat="1" applyFont="1" applyFill="1" applyBorder="1" applyAlignment="1">
      <alignment horizontal="right" vertical="center" wrapText="1"/>
    </xf>
    <xf numFmtId="0" fontId="2" fillId="12" borderId="71" xfId="2" applyFont="1" applyFill="1" applyBorder="1" applyAlignment="1">
      <alignment horizontal="center" vertical="center" wrapText="1"/>
    </xf>
    <xf numFmtId="0" fontId="27" fillId="12" borderId="111" xfId="2" applyFont="1" applyFill="1" applyBorder="1" applyAlignment="1">
      <alignment horizontal="center" vertical="center" wrapText="1"/>
    </xf>
    <xf numFmtId="0" fontId="27" fillId="12" borderId="2" xfId="2" applyFont="1" applyFill="1" applyBorder="1" applyAlignment="1">
      <alignment horizontal="center" vertical="center" wrapText="1"/>
    </xf>
    <xf numFmtId="0" fontId="33" fillId="0" borderId="42" xfId="2" applyFont="1" applyBorder="1" applyAlignment="1">
      <alignment vertical="center" wrapText="1"/>
    </xf>
    <xf numFmtId="0" fontId="33" fillId="0" borderId="7" xfId="2" applyFont="1" applyBorder="1" applyAlignment="1">
      <alignment vertical="center" wrapText="1"/>
    </xf>
    <xf numFmtId="0" fontId="27" fillId="24" borderId="111" xfId="2" applyFont="1" applyFill="1" applyBorder="1" applyAlignment="1">
      <alignment horizontal="center" vertical="center" wrapText="1"/>
    </xf>
    <xf numFmtId="173" fontId="36" fillId="0" borderId="2" xfId="2" applyNumberFormat="1" applyFont="1" applyBorder="1" applyAlignment="1">
      <alignment horizontal="right" vertical="center" wrapText="1"/>
    </xf>
    <xf numFmtId="0" fontId="86" fillId="0" borderId="55" xfId="2" applyFont="1" applyBorder="1" applyAlignment="1">
      <alignment horizontal="center" vertical="center" wrapText="1"/>
    </xf>
    <xf numFmtId="0" fontId="85" fillId="0" borderId="2" xfId="2" applyFont="1" applyBorder="1" applyAlignment="1">
      <alignment horizontal="center" vertical="center" wrapText="1"/>
    </xf>
    <xf numFmtId="0" fontId="87" fillId="0" borderId="111" xfId="2" applyFont="1" applyBorder="1" applyAlignment="1">
      <alignment horizontal="center" vertical="center" wrapText="1"/>
    </xf>
    <xf numFmtId="0" fontId="87" fillId="0" borderId="2" xfId="2" applyFont="1" applyBorder="1" applyAlignment="1">
      <alignment horizontal="center" vertical="center" wrapText="1"/>
    </xf>
    <xf numFmtId="0" fontId="28" fillId="24" borderId="2" xfId="2" applyFont="1" applyFill="1" applyBorder="1" applyAlignment="1">
      <alignment horizontal="center" vertical="center" wrapText="1"/>
    </xf>
    <xf numFmtId="0" fontId="28" fillId="12" borderId="2" xfId="2" applyFont="1" applyFill="1" applyBorder="1" applyAlignment="1">
      <alignment horizontal="center" vertical="center" wrapText="1"/>
    </xf>
    <xf numFmtId="0" fontId="86" fillId="0" borderId="111" xfId="2" applyFont="1" applyBorder="1" applyAlignment="1">
      <alignment horizontal="center" vertical="center" wrapText="1"/>
    </xf>
    <xf numFmtId="0" fontId="33" fillId="0" borderId="61" xfId="2" applyFont="1" applyBorder="1" applyAlignment="1">
      <alignment vertical="center" wrapText="1"/>
    </xf>
    <xf numFmtId="173" fontId="33" fillId="0" borderId="7" xfId="2" applyNumberFormat="1" applyFont="1" applyBorder="1" applyAlignment="1">
      <alignment vertical="center" wrapText="1"/>
    </xf>
    <xf numFmtId="0" fontId="88" fillId="0" borderId="114" xfId="2" applyFont="1" applyBorder="1" applyAlignment="1">
      <alignment horizontal="center" vertical="center" wrapText="1"/>
    </xf>
    <xf numFmtId="0" fontId="88" fillId="0" borderId="42" xfId="2" applyFont="1" applyBorder="1" applyAlignment="1">
      <alignment horizontal="center" vertical="center" wrapText="1"/>
    </xf>
    <xf numFmtId="0" fontId="88" fillId="12" borderId="71" xfId="2" applyFont="1" applyFill="1" applyBorder="1" applyAlignment="1">
      <alignment horizontal="center" vertical="center" wrapText="1"/>
    </xf>
    <xf numFmtId="0" fontId="89" fillId="25" borderId="119" xfId="2" applyFont="1" applyFill="1" applyBorder="1" applyAlignment="1">
      <alignment horizontal="center" vertical="center" wrapText="1"/>
    </xf>
    <xf numFmtId="0" fontId="87" fillId="0" borderId="115" xfId="2" applyFont="1" applyBorder="1" applyAlignment="1">
      <alignment horizontal="center" vertical="center" wrapText="1"/>
    </xf>
    <xf numFmtId="0" fontId="90" fillId="0" borderId="2" xfId="2" applyFont="1" applyBorder="1" applyAlignment="1">
      <alignment horizontal="center" vertical="center" wrapText="1"/>
    </xf>
    <xf numFmtId="0" fontId="87" fillId="12" borderId="7" xfId="2" applyFont="1" applyFill="1" applyBorder="1" applyAlignment="1">
      <alignment horizontal="center" vertical="center" wrapText="1"/>
    </xf>
    <xf numFmtId="0" fontId="87" fillId="12" borderId="9" xfId="2" applyFont="1" applyFill="1" applyBorder="1" applyAlignment="1">
      <alignment horizontal="center" vertical="center" wrapText="1"/>
    </xf>
    <xf numFmtId="0" fontId="87" fillId="12" borderId="37" xfId="2" applyFont="1" applyFill="1" applyBorder="1" applyAlignment="1">
      <alignment horizontal="center" vertical="center" wrapText="1"/>
    </xf>
    <xf numFmtId="0" fontId="87" fillId="12" borderId="13" xfId="2" applyFont="1" applyFill="1" applyBorder="1" applyAlignment="1">
      <alignment horizontal="center" vertical="center" wrapText="1"/>
    </xf>
    <xf numFmtId="0" fontId="87" fillId="12" borderId="120" xfId="2" applyFont="1" applyFill="1" applyBorder="1" applyAlignment="1">
      <alignment horizontal="center" vertical="center" wrapText="1"/>
    </xf>
    <xf numFmtId="0" fontId="87" fillId="12" borderId="121" xfId="2" applyFont="1" applyFill="1" applyBorder="1" applyAlignment="1">
      <alignment horizontal="center" vertical="center" wrapText="1"/>
    </xf>
    <xf numFmtId="0" fontId="87" fillId="0" borderId="7" xfId="2" applyFont="1" applyBorder="1" applyAlignment="1">
      <alignment horizontal="center" vertical="center" wrapText="1"/>
    </xf>
    <xf numFmtId="0" fontId="87" fillId="0" borderId="8" xfId="2" applyFont="1" applyBorder="1" applyAlignment="1">
      <alignment horizontal="center" vertical="center" wrapText="1"/>
    </xf>
    <xf numFmtId="0" fontId="87" fillId="0" borderId="43" xfId="2" applyFont="1" applyBorder="1" applyAlignment="1">
      <alignment horizontal="center" vertical="center" wrapText="1"/>
    </xf>
    <xf numFmtId="0" fontId="87" fillId="0" borderId="37" xfId="2" applyFont="1" applyBorder="1" applyAlignment="1">
      <alignment horizontal="center" vertical="center" wrapText="1"/>
    </xf>
    <xf numFmtId="0" fontId="87" fillId="0" borderId="0" xfId="2" applyFont="1" applyAlignment="1">
      <alignment horizontal="center" vertical="center" wrapText="1"/>
    </xf>
    <xf numFmtId="0" fontId="87" fillId="0" borderId="29" xfId="2" applyFont="1" applyBorder="1" applyAlignment="1">
      <alignment horizontal="center" vertical="center" wrapText="1"/>
    </xf>
    <xf numFmtId="0" fontId="87" fillId="0" borderId="120" xfId="2" applyFont="1" applyBorder="1" applyAlignment="1">
      <alignment horizontal="center" vertical="center" wrapText="1"/>
    </xf>
    <xf numFmtId="0" fontId="87" fillId="0" borderId="27" xfId="2" applyFont="1" applyBorder="1" applyAlignment="1">
      <alignment horizontal="center" vertical="center" wrapText="1"/>
    </xf>
    <xf numFmtId="0" fontId="87" fillId="0" borderId="26" xfId="2" applyFont="1" applyBorder="1" applyAlignment="1">
      <alignment horizontal="center" vertical="center" wrapText="1"/>
    </xf>
    <xf numFmtId="0" fontId="90" fillId="12" borderId="2" xfId="2" applyFont="1" applyFill="1" applyBorder="1" applyAlignment="1">
      <alignment horizontal="center" vertical="center" wrapText="1"/>
    </xf>
    <xf numFmtId="0" fontId="88" fillId="12" borderId="111" xfId="2" applyFont="1" applyFill="1" applyBorder="1" applyAlignment="1">
      <alignment horizontal="center" vertical="center" wrapText="1"/>
    </xf>
    <xf numFmtId="0" fontId="88" fillId="12" borderId="2" xfId="2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3" fillId="0" borderId="46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 wrapText="1"/>
    </xf>
    <xf numFmtId="0" fontId="88" fillId="12" borderId="36" xfId="2" applyFont="1" applyFill="1" applyBorder="1" applyAlignment="1">
      <alignment horizontal="center" vertical="center" wrapText="1"/>
    </xf>
    <xf numFmtId="0" fontId="3" fillId="0" borderId="35" xfId="2" applyFont="1" applyBorder="1" applyAlignment="1">
      <alignment horizontal="center" vertical="center"/>
    </xf>
    <xf numFmtId="0" fontId="3" fillId="0" borderId="34" xfId="2" applyFont="1" applyBorder="1" applyAlignment="1">
      <alignment horizontal="center" vertical="center"/>
    </xf>
    <xf numFmtId="0" fontId="5" fillId="0" borderId="36" xfId="2" applyFont="1" applyBorder="1" applyAlignment="1">
      <alignment horizontal="center" vertical="center" wrapText="1"/>
    </xf>
    <xf numFmtId="0" fontId="3" fillId="0" borderId="113" xfId="2" applyFont="1" applyBorder="1" applyAlignment="1">
      <alignment horizontal="center" vertical="center"/>
    </xf>
    <xf numFmtId="0" fontId="7" fillId="0" borderId="36" xfId="2" applyFont="1" applyBorder="1" applyAlignment="1">
      <alignment horizontal="center" vertical="center" wrapText="1"/>
    </xf>
    <xf numFmtId="0" fontId="88" fillId="12" borderId="115" xfId="2" applyFont="1" applyFill="1" applyBorder="1" applyAlignment="1">
      <alignment horizontal="center" vertical="center" wrapText="1"/>
    </xf>
    <xf numFmtId="0" fontId="2" fillId="9" borderId="0" xfId="2" applyFont="1" applyFill="1" applyAlignment="1">
      <alignment vertical="center" wrapText="1"/>
    </xf>
    <xf numFmtId="0" fontId="89" fillId="9" borderId="27" xfId="2" applyFont="1" applyFill="1" applyBorder="1" applyAlignment="1">
      <alignment vertical="center" wrapText="1"/>
    </xf>
    <xf numFmtId="0" fontId="91" fillId="25" borderId="119" xfId="2" applyFont="1" applyFill="1" applyBorder="1" applyAlignment="1">
      <alignment horizontal="center" vertical="center" wrapText="1"/>
    </xf>
    <xf numFmtId="0" fontId="5" fillId="0" borderId="115" xfId="2" applyFont="1" applyBorder="1" applyAlignment="1">
      <alignment horizontal="center" vertical="center" wrapText="1"/>
    </xf>
    <xf numFmtId="0" fontId="3" fillId="0" borderId="70" xfId="2" applyFont="1" applyBorder="1" applyAlignment="1">
      <alignment horizontal="center" vertical="center"/>
    </xf>
    <xf numFmtId="0" fontId="3" fillId="0" borderId="116" xfId="2" applyFont="1" applyBorder="1" applyAlignment="1">
      <alignment horizontal="center" vertical="center"/>
    </xf>
    <xf numFmtId="0" fontId="7" fillId="0" borderId="115" xfId="2" applyFont="1" applyBorder="1" applyAlignment="1">
      <alignment horizontal="center" vertical="center" wrapText="1"/>
    </xf>
    <xf numFmtId="0" fontId="3" fillId="0" borderId="69" xfId="2" applyFont="1" applyBorder="1" applyAlignment="1">
      <alignment horizontal="center" vertical="center"/>
    </xf>
    <xf numFmtId="0" fontId="14" fillId="0" borderId="0" xfId="2" applyAlignment="1"/>
    <xf numFmtId="0" fontId="3" fillId="0" borderId="8" xfId="2" applyFont="1" applyBorder="1" applyAlignment="1"/>
    <xf numFmtId="0" fontId="3" fillId="0" borderId="9" xfId="2" applyFont="1" applyBorder="1" applyAlignment="1"/>
    <xf numFmtId="0" fontId="3" fillId="0" borderId="15" xfId="2" applyFont="1" applyBorder="1" applyAlignment="1"/>
    <xf numFmtId="0" fontId="3" fillId="0" borderId="4" xfId="2" applyFont="1" applyBorder="1" applyAlignment="1"/>
    <xf numFmtId="0" fontId="3" fillId="0" borderId="11" xfId="2" applyFont="1" applyBorder="1" applyAlignment="1"/>
    <xf numFmtId="0" fontId="3" fillId="0" borderId="70" xfId="2" applyFont="1" applyBorder="1" applyAlignment="1"/>
    <xf numFmtId="0" fontId="3" fillId="0" borderId="69" xfId="2" applyFont="1" applyBorder="1" applyAlignment="1"/>
    <xf numFmtId="0" fontId="3" fillId="0" borderId="56" xfId="2" applyFont="1" applyBorder="1" applyAlignment="1"/>
    <xf numFmtId="0" fontId="3" fillId="0" borderId="65" xfId="2" applyFont="1" applyBorder="1" applyAlignment="1"/>
    <xf numFmtId="0" fontId="3" fillId="0" borderId="62" xfId="2" applyFont="1" applyBorder="1" applyAlignment="1"/>
    <xf numFmtId="0" fontId="3" fillId="0" borderId="60" xfId="2" applyFont="1" applyBorder="1" applyAlignment="1"/>
    <xf numFmtId="0" fontId="3" fillId="0" borderId="44" xfId="2" applyFont="1" applyBorder="1" applyAlignment="1"/>
    <xf numFmtId="0" fontId="3" fillId="0" borderId="10" xfId="2" applyFont="1" applyBorder="1" applyAlignment="1"/>
    <xf numFmtId="0" fontId="3" fillId="0" borderId="5" xfId="2" applyFont="1" applyBorder="1" applyAlignment="1"/>
    <xf numFmtId="0" fontId="3" fillId="0" borderId="54" xfId="2" applyFont="1" applyBorder="1" applyAlignment="1"/>
    <xf numFmtId="0" fontId="3" fillId="0" borderId="53" xfId="2" applyFont="1" applyBorder="1" applyAlignment="1"/>
    <xf numFmtId="0" fontId="3" fillId="0" borderId="47" xfId="2" applyFont="1" applyBorder="1" applyAlignment="1"/>
    <xf numFmtId="0" fontId="3" fillId="0" borderId="3" xfId="2" applyFont="1" applyBorder="1" applyAlignment="1"/>
    <xf numFmtId="0" fontId="3" fillId="0" borderId="6" xfId="2" applyFont="1" applyBorder="1" applyAlignment="1"/>
    <xf numFmtId="0" fontId="3" fillId="0" borderId="40" xfId="2" applyFont="1" applyBorder="1" applyAlignment="1"/>
    <xf numFmtId="0" fontId="3" fillId="0" borderId="13" xfId="2" applyFont="1" applyBorder="1" applyAlignment="1"/>
    <xf numFmtId="0" fontId="3" fillId="0" borderId="0" xfId="2" applyFont="1" applyAlignment="1"/>
    <xf numFmtId="0" fontId="3" fillId="0" borderId="30" xfId="2" applyFont="1" applyBorder="1" applyAlignment="1"/>
    <xf numFmtId="0" fontId="3" fillId="0" borderId="82" xfId="2" applyFont="1" applyBorder="1" applyAlignment="1"/>
    <xf numFmtId="0" fontId="3" fillId="0" borderId="21" xfId="2" applyFont="1" applyBorder="1" applyAlignment="1"/>
    <xf numFmtId="0" fontId="3" fillId="13" borderId="0" xfId="2" applyFont="1" applyFill="1" applyAlignment="1"/>
    <xf numFmtId="0" fontId="14" fillId="13" borderId="0" xfId="2" applyFill="1" applyAlignment="1"/>
    <xf numFmtId="0" fontId="3" fillId="0" borderId="46" xfId="2" applyFont="1" applyBorder="1" applyAlignment="1"/>
    <xf numFmtId="0" fontId="3" fillId="0" borderId="43" xfId="2" applyFont="1" applyBorder="1" applyAlignment="1"/>
    <xf numFmtId="0" fontId="3" fillId="0" borderId="37" xfId="2" applyFont="1" applyBorder="1" applyAlignment="1"/>
    <xf numFmtId="0" fontId="3" fillId="0" borderId="29" xfId="2" applyFont="1" applyBorder="1" applyAlignment="1"/>
    <xf numFmtId="0" fontId="3" fillId="0" borderId="112" xfId="2" applyFont="1" applyBorder="1" applyAlignment="1"/>
    <xf numFmtId="0" fontId="3" fillId="0" borderId="41" xfId="2" applyFont="1" applyBorder="1" applyAlignment="1"/>
    <xf numFmtId="173" fontId="3" fillId="27" borderId="6" xfId="2" applyNumberFormat="1" applyFont="1" applyFill="1" applyBorder="1" applyAlignment="1"/>
    <xf numFmtId="173" fontId="3" fillId="27" borderId="3" xfId="2" applyNumberFormat="1" applyFont="1" applyFill="1" applyBorder="1" applyAlignment="1"/>
    <xf numFmtId="173" fontId="84" fillId="0" borderId="6" xfId="2" applyNumberFormat="1" applyFont="1" applyBorder="1" applyAlignment="1"/>
    <xf numFmtId="173" fontId="84" fillId="0" borderId="46" xfId="2" applyNumberFormat="1" applyFont="1" applyBorder="1" applyAlignment="1"/>
    <xf numFmtId="173" fontId="3" fillId="0" borderId="6" xfId="2" applyNumberFormat="1" applyFont="1" applyBorder="1" applyAlignment="1"/>
    <xf numFmtId="173" fontId="3" fillId="0" borderId="3" xfId="2" applyNumberFormat="1" applyFont="1" applyBorder="1" applyAlignment="1"/>
    <xf numFmtId="173" fontId="3" fillId="0" borderId="46" xfId="2" applyNumberFormat="1" applyFont="1" applyBorder="1" applyAlignment="1"/>
    <xf numFmtId="173" fontId="3" fillId="0" borderId="8" xfId="2" applyNumberFormat="1" applyFont="1" applyBorder="1" applyAlignment="1"/>
    <xf numFmtId="173" fontId="3" fillId="0" borderId="43" xfId="2" applyNumberFormat="1" applyFont="1" applyBorder="1" applyAlignment="1"/>
    <xf numFmtId="0" fontId="3" fillId="0" borderId="27" xfId="2" applyFont="1" applyBorder="1" applyAlignment="1"/>
    <xf numFmtId="0" fontId="3" fillId="0" borderId="118" xfId="2" applyFont="1" applyBorder="1" applyAlignment="1"/>
    <xf numFmtId="0" fontId="3" fillId="0" borderId="117" xfId="2" applyFont="1" applyBorder="1" applyAlignment="1"/>
    <xf numFmtId="0" fontId="3" fillId="0" borderId="116" xfId="2" applyFont="1" applyBorder="1" applyAlignment="1"/>
    <xf numFmtId="0" fontId="84" fillId="0" borderId="3" xfId="2" applyFont="1" applyBorder="1" applyAlignment="1"/>
    <xf numFmtId="0" fontId="84" fillId="0" borderId="6" xfId="2" applyFont="1" applyBorder="1" applyAlignment="1"/>
    <xf numFmtId="0" fontId="84" fillId="0" borderId="46" xfId="2" applyFont="1" applyBorder="1" applyAlignment="1"/>
    <xf numFmtId="0" fontId="3" fillId="0" borderId="28" xfId="2" applyFont="1" applyBorder="1" applyAlignment="1"/>
    <xf numFmtId="0" fontId="3" fillId="0" borderId="121" xfId="2" applyFont="1" applyBorder="1" applyAlignment="1"/>
    <xf numFmtId="0" fontId="3" fillId="0" borderId="35" xfId="2" applyFont="1" applyBorder="1" applyAlignment="1"/>
    <xf numFmtId="0" fontId="3" fillId="0" borderId="113" xfId="2" applyFont="1" applyBorder="1" applyAlignment="1"/>
  </cellXfs>
  <cellStyles count="7">
    <cellStyle name="Lien hypertexte" xfId="6" builtinId="8"/>
    <cellStyle name="Normal" xfId="0" builtinId="0"/>
    <cellStyle name="Normal 2" xfId="2" xr:uid="{90C4D1BB-B7E6-4814-855E-B529FEDA9EA9}"/>
    <cellStyle name="Period Headers" xfId="5" xr:uid="{68DC7658-9619-4849-AD8C-8006EFE4C5B3}"/>
    <cellStyle name="Pourcentage 2" xfId="3" xr:uid="{9D059508-948B-47B9-A525-27FEA500C48D}"/>
    <cellStyle name="Project Headers" xfId="4" xr:uid="{C7C16ACB-2A12-443F-9FFE-09057F1F3878}"/>
    <cellStyle name="Titre 1" xfId="1" builtinId="16"/>
  </cellStyles>
  <dxfs count="36">
    <dxf>
      <font>
        <b/>
        <i val="0"/>
        <color theme="4" tint="-0.24994659260841701"/>
      </font>
    </dxf>
    <dxf>
      <font>
        <b/>
        <i val="0"/>
        <color rgb="FFFFC000"/>
      </font>
    </dxf>
    <dxf>
      <font>
        <b/>
        <i val="0"/>
        <color theme="0" tint="-0.499984740745262"/>
      </font>
    </dxf>
    <dxf>
      <fill>
        <patternFill>
          <bgColor rgb="FFFBEEDB"/>
        </patternFill>
      </fill>
      <border>
        <left/>
        <right style="thin">
          <color rgb="FFFF0000"/>
        </right>
      </border>
    </dxf>
    <dxf>
      <fill>
        <patternFill>
          <bgColor rgb="FF0070C0"/>
        </patternFill>
      </fill>
    </dxf>
    <dxf>
      <fill>
        <patternFill>
          <bgColor theme="0" tint="-0.499984740745262"/>
        </patternFill>
      </fill>
    </dxf>
    <dxf>
      <fill>
        <patternFill>
          <bgColor theme="9" tint="-0.24994659260841701"/>
        </patternFill>
      </fill>
    </dxf>
    <dxf>
      <border>
        <right style="thin">
          <color rgb="FFFF0000"/>
        </right>
        <vertical/>
        <horizontal/>
      </border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  <border>
        <vertical/>
        <horizontal/>
      </border>
    </dxf>
    <dxf>
      <border>
        <right style="thin">
          <color rgb="FFFF0000"/>
        </right>
        <vertical/>
        <horizontal/>
      </border>
    </dxf>
    <dxf>
      <border>
        <right style="thin">
          <color rgb="FFFF0000"/>
        </right>
        <vertical/>
        <horizontal/>
      </border>
    </dxf>
    <dxf>
      <border>
        <right style="thin">
          <color rgb="FFFF0000"/>
        </right>
        <vertical/>
        <horizontal/>
      </border>
    </dxf>
    <dxf>
      <fill>
        <patternFill>
          <bgColor rgb="FFFBEEDB"/>
        </patternFill>
      </fill>
      <border>
        <left/>
        <right style="thin">
          <color rgb="FFFF0000"/>
        </right>
      </border>
    </dxf>
    <dxf>
      <fill>
        <patternFill>
          <bgColor rgb="FFFBEEDB"/>
        </patternFill>
      </fill>
      <border>
        <left/>
        <right style="thin">
          <color rgb="FFFF0000"/>
        </right>
      </border>
    </dxf>
    <dxf>
      <font>
        <b/>
        <i val="0"/>
        <color theme="4" tint="-0.24994659260841701"/>
      </font>
    </dxf>
    <dxf>
      <font>
        <b/>
        <i val="0"/>
        <color rgb="FFFFC000"/>
      </font>
    </dxf>
    <dxf>
      <font>
        <b/>
        <i val="0"/>
        <color theme="0" tint="-0.499984740745262"/>
      </font>
    </dxf>
    <dxf>
      <fill>
        <patternFill>
          <bgColor rgb="FFFBEEDB"/>
        </patternFill>
      </fill>
      <border>
        <left/>
        <right style="thin">
          <color rgb="FFFF0000"/>
        </right>
      </border>
    </dxf>
    <dxf>
      <fill>
        <patternFill>
          <bgColor rgb="FF0070C0"/>
        </patternFill>
      </fill>
    </dxf>
    <dxf>
      <fill>
        <patternFill>
          <bgColor theme="0" tint="-0.499984740745262"/>
        </patternFill>
      </fill>
    </dxf>
    <dxf>
      <fill>
        <patternFill>
          <bgColor theme="9" tint="-0.24994659260841701"/>
        </patternFill>
      </fill>
    </dxf>
    <dxf>
      <border>
        <right style="thin">
          <color rgb="FFFF0000"/>
        </right>
        <vertical/>
        <horizontal/>
      </border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  <border>
        <vertical/>
        <horizontal/>
      </border>
    </dxf>
    <dxf>
      <border>
        <right style="thin">
          <color rgb="FFFF0000"/>
        </right>
        <vertical/>
        <horizontal/>
      </border>
    </dxf>
    <dxf>
      <border>
        <right style="thin">
          <color rgb="FFFF0000"/>
        </right>
        <vertical/>
        <horizontal/>
      </border>
    </dxf>
    <dxf>
      <border>
        <right style="thin">
          <color rgb="FFFF0000"/>
        </right>
        <vertical/>
        <horizontal/>
      </border>
    </dxf>
    <dxf>
      <fill>
        <patternFill>
          <bgColor rgb="FFFBEEDB"/>
        </patternFill>
      </fill>
      <border>
        <left/>
        <right style="thin">
          <color rgb="FFFF0000"/>
        </right>
      </border>
    </dxf>
    <dxf>
      <fill>
        <patternFill>
          <bgColor rgb="FFFBEEDB"/>
        </patternFill>
      </fill>
      <border>
        <left/>
        <right style="thin">
          <color rgb="FFFF0000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spPr>
            <a:ln w="25400" cap="rnd" cmpd="sng" algn="ctr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</c:marker>
          <c:cat>
            <c:strRef>
              <c:f>'STEP 1.3'!$N$5:$N$14</c:f>
              <c:strCache>
                <c:ptCount val="10"/>
                <c:pt idx="0">
                  <c:v>Noise</c:v>
                </c:pt>
                <c:pt idx="1">
                  <c:v>Lighting</c:v>
                </c:pt>
                <c:pt idx="2">
                  <c:v>Joint position</c:v>
                </c:pt>
                <c:pt idx="3">
                  <c:v>Posture</c:v>
                </c:pt>
                <c:pt idx="4">
                  <c:v>Effort</c:v>
                </c:pt>
                <c:pt idx="5">
                  <c:v>Working area</c:v>
                </c:pt>
                <c:pt idx="6">
                  <c:v>Vision area</c:v>
                </c:pt>
                <c:pt idx="7">
                  <c:v>Height of work surface</c:v>
                </c:pt>
                <c:pt idx="8">
                  <c:v>Position Supply</c:v>
                </c:pt>
                <c:pt idx="9">
                  <c:v>Repeatibility</c:v>
                </c:pt>
              </c:strCache>
            </c:strRef>
          </c:cat>
          <c:val>
            <c:numRef>
              <c:f>'STEP 1.3'!$O$5:$O$14</c:f>
              <c:numCache>
                <c:formatCode>General</c:formatCode>
                <c:ptCount val="10"/>
                <c:pt idx="0">
                  <c:v>6</c:v>
                </c:pt>
                <c:pt idx="1">
                  <c:v>8</c:v>
                </c:pt>
                <c:pt idx="2">
                  <c:v>6</c:v>
                </c:pt>
                <c:pt idx="3">
                  <c:v>7</c:v>
                </c:pt>
                <c:pt idx="4">
                  <c:v>6</c:v>
                </c:pt>
                <c:pt idx="5">
                  <c:v>8</c:v>
                </c:pt>
                <c:pt idx="6">
                  <c:v>6</c:v>
                </c:pt>
                <c:pt idx="7">
                  <c:v>7</c:v>
                </c:pt>
                <c:pt idx="8">
                  <c:v>6</c:v>
                </c:pt>
                <c:pt idx="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C4-4AC7-BA24-536DE8AD8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433615"/>
        <c:axId val="322817503"/>
      </c:radarChart>
      <c:catAx>
        <c:axId val="451433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17503"/>
        <c:crosses val="autoZero"/>
        <c:auto val="1"/>
        <c:lblAlgn val="ctr"/>
        <c:lblOffset val="100"/>
        <c:noMultiLvlLbl val="0"/>
      </c:catAx>
      <c:valAx>
        <c:axId val="322817503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433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015508061492311"/>
          <c:y val="0.11184683770773005"/>
          <c:w val="0.28921364829396323"/>
          <c:h val="0.65061449090983525"/>
        </c:manualLayout>
      </c:layout>
      <c:radarChart>
        <c:radarStyle val="marker"/>
        <c:varyColors val="0"/>
        <c:ser>
          <c:idx val="0"/>
          <c:order val="0"/>
          <c:spPr>
            <a:ln w="25400" cap="rnd" cmpd="sng" algn="ctr">
              <a:solidFill>
                <a:srgbClr val="FF0000"/>
              </a:solidFill>
              <a:prstDash val="sysDot"/>
              <a:round/>
            </a:ln>
            <a:effectLst/>
          </c:spPr>
          <c:marker>
            <c:symbol val="circle"/>
            <c:size val="6"/>
            <c:spPr>
              <a:solidFill>
                <a:schemeClr val="accent2"/>
              </a:solidFill>
              <a:ln>
                <a:solidFill>
                  <a:srgbClr val="FF0000"/>
                </a:solidFill>
              </a:ln>
              <a:effectLst/>
            </c:spPr>
          </c:marker>
          <c:cat>
            <c:strRef>
              <c:f>'STEP 1.3'!$N$16:$N$25</c:f>
              <c:strCache>
                <c:ptCount val="10"/>
                <c:pt idx="0">
                  <c:v>Noise</c:v>
                </c:pt>
                <c:pt idx="1">
                  <c:v>Lighting</c:v>
                </c:pt>
                <c:pt idx="2">
                  <c:v>Joint position</c:v>
                </c:pt>
                <c:pt idx="3">
                  <c:v>Posture</c:v>
                </c:pt>
                <c:pt idx="4">
                  <c:v>Effort</c:v>
                </c:pt>
                <c:pt idx="5">
                  <c:v>Working area</c:v>
                </c:pt>
                <c:pt idx="6">
                  <c:v>Vision area</c:v>
                </c:pt>
                <c:pt idx="7">
                  <c:v>Height of work surface</c:v>
                </c:pt>
                <c:pt idx="8">
                  <c:v>Position Supply</c:v>
                </c:pt>
                <c:pt idx="9">
                  <c:v>Repeatibility</c:v>
                </c:pt>
              </c:strCache>
            </c:strRef>
          </c:cat>
          <c:val>
            <c:numRef>
              <c:f>'STEP 1.3'!$O$16:$O$25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2915-4E57-A5FE-D528B9445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3683279"/>
        <c:axId val="529285231"/>
      </c:radarChart>
      <c:catAx>
        <c:axId val="533683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9285231"/>
        <c:crosses val="autoZero"/>
        <c:auto val="1"/>
        <c:lblAlgn val="ctr"/>
        <c:lblOffset val="100"/>
        <c:noMultiLvlLbl val="0"/>
      </c:catAx>
      <c:valAx>
        <c:axId val="52928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36832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50196"/>
        </a:schemeClr>
      </a:solidFill>
      <a:ln w="25400">
        <a:solidFill>
          <a:schemeClr val="phClr"/>
        </a:solidFill>
        <a:prstDash val="sysDot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50196"/>
        </a:schemeClr>
      </a:solidFill>
      <a:ln w="25400">
        <a:solidFill>
          <a:schemeClr val="phClr"/>
        </a:solidFill>
        <a:prstDash val="sysDot"/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5400" cap="rnd" cmpd="sng" algn="ctr">
        <a:solidFill>
          <a:schemeClr val="phClr"/>
        </a:solidFill>
        <a:prstDash val="sysDot"/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1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50196"/>
        </a:schemeClr>
      </a:solidFill>
      <a:ln w="25400">
        <a:solidFill>
          <a:schemeClr val="phClr"/>
        </a:solidFill>
        <a:prstDash val="sysDot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50196"/>
        </a:schemeClr>
      </a:solidFill>
      <a:ln w="25400">
        <a:solidFill>
          <a:schemeClr val="phClr"/>
        </a:solidFill>
        <a:prstDash val="sysDot"/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5400" cap="rnd" cmpd="sng" algn="ctr">
        <a:solidFill>
          <a:schemeClr val="phClr"/>
        </a:solidFill>
        <a:prstDash val="sysDot"/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15</xdr:col>
      <xdr:colOff>190500</xdr:colOff>
      <xdr:row>26</xdr:row>
      <xdr:rowOff>66675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853955D0-8AF6-4181-9483-988ED6AC3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25000"/>
                  </a14:imgEffect>
                  <a14:imgEffect>
                    <a14:brightnessContrast contrast="-2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609600" y="190500"/>
          <a:ext cx="10706100" cy="4829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336550</xdr:colOff>
      <xdr:row>0</xdr:row>
      <xdr:rowOff>128587</xdr:rowOff>
    </xdr:from>
    <xdr:ext cx="1371600" cy="1450181"/>
    <xdr:pic>
      <xdr:nvPicPr>
        <xdr:cNvPr id="2" name="Image 1">
          <a:extLst>
            <a:ext uri="{FF2B5EF4-FFF2-40B4-BE49-F238E27FC236}">
              <a16:creationId xmlns:a16="http://schemas.microsoft.com/office/drawing/2014/main" id="{AA55607F-CBE6-4115-ACF7-694B42986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30988" y="128587"/>
          <a:ext cx="1371600" cy="1450181"/>
        </a:xfrm>
        <a:prstGeom prst="rect">
          <a:avLst/>
        </a:prstGeom>
      </xdr:spPr>
    </xdr:pic>
    <xdr:clientData/>
  </xdr:oneCellAnchor>
  <xdr:oneCellAnchor>
    <xdr:from>
      <xdr:col>4</xdr:col>
      <xdr:colOff>1171575</xdr:colOff>
      <xdr:row>0</xdr:row>
      <xdr:rowOff>115888</xdr:rowOff>
    </xdr:from>
    <xdr:ext cx="2207418" cy="1457325"/>
    <xdr:pic>
      <xdr:nvPicPr>
        <xdr:cNvPr id="3" name="Image 2">
          <a:extLst>
            <a:ext uri="{FF2B5EF4-FFF2-40B4-BE49-F238E27FC236}">
              <a16:creationId xmlns:a16="http://schemas.microsoft.com/office/drawing/2014/main" id="{3D764F45-F170-4817-B4CD-8FB37B8E75FB}"/>
            </a:ext>
            <a:ext uri="{147F2762-F138-4A5C-976F-8EAC2B608ADB}">
              <a16:predDERef xmlns:a16="http://schemas.microsoft.com/office/drawing/2014/main" pred="{B516F189-26FB-40CB-B2EA-0A5F836E7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12138" y="115888"/>
          <a:ext cx="2207418" cy="14573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4</xdr:row>
      <xdr:rowOff>9525</xdr:rowOff>
    </xdr:from>
    <xdr:to>
      <xdr:col>10</xdr:col>
      <xdr:colOff>535781</xdr:colOff>
      <xdr:row>13</xdr:row>
      <xdr:rowOff>171450</xdr:rowOff>
    </xdr:to>
    <xdr:graphicFrame macro="">
      <xdr:nvGraphicFramePr>
        <xdr:cNvPr id="2" name="Graphique 25">
          <a:extLst>
            <a:ext uri="{FF2B5EF4-FFF2-40B4-BE49-F238E27FC236}">
              <a16:creationId xmlns:a16="http://schemas.microsoft.com/office/drawing/2014/main" id="{5AED8937-58F1-4673-8746-3839F19CAC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59531</xdr:colOff>
      <xdr:row>15</xdr:row>
      <xdr:rowOff>23809</xdr:rowOff>
    </xdr:from>
    <xdr:to>
      <xdr:col>10</xdr:col>
      <xdr:colOff>547687</xdr:colOff>
      <xdr:row>24</xdr:row>
      <xdr:rowOff>190500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E49FA1EB-E53E-43B6-BF52-5277B45AC85C}"/>
            </a:ext>
            <a:ext uri="{147F2762-F138-4A5C-976F-8EAC2B608ADB}">
              <a16:predDERef xmlns:a16="http://schemas.microsoft.com/office/drawing/2014/main" pred="{C226C047-A393-4E39-9018-F9B2F1D193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887730</xdr:colOff>
      <xdr:row>20</xdr:row>
      <xdr:rowOff>148590</xdr:rowOff>
    </xdr:from>
    <xdr:to>
      <xdr:col>3</xdr:col>
      <xdr:colOff>1075055</xdr:colOff>
      <xdr:row>28</xdr:row>
      <xdr:rowOff>337185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359E985F-0D03-46AF-9A36-3D4F19258E9B}"/>
            </a:ext>
          </a:extLst>
        </xdr:cNvPr>
        <xdr:cNvGrpSpPr/>
      </xdr:nvGrpSpPr>
      <xdr:grpSpPr>
        <a:xfrm>
          <a:off x="1459230" y="5825490"/>
          <a:ext cx="2806700" cy="1636395"/>
          <a:chOff x="0" y="0"/>
          <a:chExt cx="2808605" cy="1653540"/>
        </a:xfrm>
      </xdr:grpSpPr>
      <xdr:grpSp>
        <xdr:nvGrpSpPr>
          <xdr:cNvPr id="3" name="Groupe 2">
            <a:extLst>
              <a:ext uri="{FF2B5EF4-FFF2-40B4-BE49-F238E27FC236}">
                <a16:creationId xmlns:a16="http://schemas.microsoft.com/office/drawing/2014/main" id="{B11B96AB-1F27-4AC7-A818-F8B076251881}"/>
              </a:ext>
            </a:extLst>
          </xdr:cNvPr>
          <xdr:cNvGrpSpPr/>
        </xdr:nvGrpSpPr>
        <xdr:grpSpPr>
          <a:xfrm>
            <a:off x="76200" y="68580"/>
            <a:ext cx="2644140" cy="1493520"/>
            <a:chOff x="0" y="0"/>
            <a:chExt cx="2644140" cy="1493520"/>
          </a:xfrm>
        </xdr:grpSpPr>
        <xdr:cxnSp macro="">
          <xdr:nvCxnSpPr>
            <xdr:cNvPr id="5" name="Connecteur droit avec flèche 4">
              <a:extLst>
                <a:ext uri="{FF2B5EF4-FFF2-40B4-BE49-F238E27FC236}">
                  <a16:creationId xmlns:a16="http://schemas.microsoft.com/office/drawing/2014/main" id="{412FB02A-4F00-4B05-9B95-26B18F21B49D}"/>
                </a:ext>
              </a:extLst>
            </xdr:cNvPr>
            <xdr:cNvCxnSpPr/>
          </xdr:nvCxnSpPr>
          <xdr:spPr>
            <a:xfrm>
              <a:off x="967740" y="1280160"/>
              <a:ext cx="708660" cy="0"/>
            </a:xfrm>
            <a:prstGeom prst="straightConnector1">
              <a:avLst/>
            </a:prstGeom>
            <a:ln>
              <a:headEnd type="triangle"/>
              <a:tailEnd type="triangle"/>
            </a:ln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grpSp>
          <xdr:nvGrpSpPr>
            <xdr:cNvPr id="6" name="Groupe 5">
              <a:extLst>
                <a:ext uri="{FF2B5EF4-FFF2-40B4-BE49-F238E27FC236}">
                  <a16:creationId xmlns:a16="http://schemas.microsoft.com/office/drawing/2014/main" id="{F4310D54-3AD0-41DB-BCD1-068177879FCB}"/>
                </a:ext>
              </a:extLst>
            </xdr:cNvPr>
            <xdr:cNvGrpSpPr/>
          </xdr:nvGrpSpPr>
          <xdr:grpSpPr>
            <a:xfrm>
              <a:off x="0" y="0"/>
              <a:ext cx="2644140" cy="1493520"/>
              <a:chOff x="0" y="0"/>
              <a:chExt cx="2644140" cy="1493520"/>
            </a:xfrm>
          </xdr:grpSpPr>
          <xdr:sp macro="" textlink="">
            <xdr:nvSpPr>
              <xdr:cNvPr id="7" name="Zone de texte 4">
                <a:extLst>
                  <a:ext uri="{FF2B5EF4-FFF2-40B4-BE49-F238E27FC236}">
                    <a16:creationId xmlns:a16="http://schemas.microsoft.com/office/drawing/2014/main" id="{C7CD5942-9307-4524-A422-7545D4017342}"/>
                  </a:ext>
                </a:extLst>
              </xdr:cNvPr>
              <xdr:cNvSpPr txBox="1"/>
            </xdr:nvSpPr>
            <xdr:spPr>
              <a:xfrm>
                <a:off x="0" y="960120"/>
                <a:ext cx="967740" cy="533400"/>
              </a:xfrm>
              <a:prstGeom prst="rect">
                <a:avLst/>
              </a:prstGeom>
              <a:ln/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fr-FR" sz="1100">
                    <a:effectLst/>
                    <a:ea typeface="Calibri" panose="020F0502020204030204" pitchFamily="34" charset="0"/>
                    <a:cs typeface="Times New Roman" panose="02020603050405020304" pitchFamily="18" charset="0"/>
                  </a:rPr>
                  <a:t>Shipping</a:t>
                </a:r>
              </a:p>
            </xdr:txBody>
          </xdr:sp>
          <xdr:sp macro="" textlink="">
            <xdr:nvSpPr>
              <xdr:cNvPr id="8" name="Zone de texte 5">
                <a:extLst>
                  <a:ext uri="{FF2B5EF4-FFF2-40B4-BE49-F238E27FC236}">
                    <a16:creationId xmlns:a16="http://schemas.microsoft.com/office/drawing/2014/main" id="{0C55A57F-E9BF-47C1-AFDE-A0FB35ECAE0A}"/>
                  </a:ext>
                </a:extLst>
              </xdr:cNvPr>
              <xdr:cNvSpPr txBox="1"/>
            </xdr:nvSpPr>
            <xdr:spPr>
              <a:xfrm>
                <a:off x="1676400" y="960120"/>
                <a:ext cx="967740" cy="533400"/>
              </a:xfrm>
              <a:prstGeom prst="rect">
                <a:avLst/>
              </a:prstGeom>
              <a:ln/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fr-FR" sz="1100">
                    <a:effectLst/>
                    <a:ea typeface="Calibri" panose="020F0502020204030204" pitchFamily="34" charset="0"/>
                    <a:cs typeface="Times New Roman" panose="02020603050405020304" pitchFamily="18" charset="0"/>
                  </a:rPr>
                  <a:t>Engraving</a:t>
                </a:r>
              </a:p>
            </xdr:txBody>
          </xdr:sp>
          <xdr:sp macro="" textlink="">
            <xdr:nvSpPr>
              <xdr:cNvPr id="9" name="Zone de texte 6">
                <a:extLst>
                  <a:ext uri="{FF2B5EF4-FFF2-40B4-BE49-F238E27FC236}">
                    <a16:creationId xmlns:a16="http://schemas.microsoft.com/office/drawing/2014/main" id="{21AA8DD2-7090-4646-BA3C-55D439732152}"/>
                  </a:ext>
                </a:extLst>
              </xdr:cNvPr>
              <xdr:cNvSpPr txBox="1"/>
            </xdr:nvSpPr>
            <xdr:spPr>
              <a:xfrm>
                <a:off x="1447800" y="22860"/>
                <a:ext cx="967740" cy="533400"/>
              </a:xfrm>
              <a:prstGeom prst="rect">
                <a:avLst/>
              </a:prstGeom>
              <a:ln/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0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fr-FR" sz="1100">
                    <a:effectLst/>
                    <a:ea typeface="Calibri" panose="020F0502020204030204" pitchFamily="34" charset="0"/>
                    <a:cs typeface="Times New Roman" panose="02020603050405020304" pitchFamily="18" charset="0"/>
                  </a:rPr>
                  <a:t>Final assembly</a:t>
                </a:r>
              </a:p>
            </xdr:txBody>
          </xdr:sp>
          <xdr:pic>
            <xdr:nvPicPr>
              <xdr:cNvPr id="10" name="Image 9">
                <a:extLst>
                  <a:ext uri="{FF2B5EF4-FFF2-40B4-BE49-F238E27FC236}">
                    <a16:creationId xmlns:a16="http://schemas.microsoft.com/office/drawing/2014/main" id="{103EC7B0-7CB7-41E4-B5BE-75879AD73A53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0" y="0"/>
                <a:ext cx="966470" cy="800100"/>
              </a:xfrm>
              <a:prstGeom prst="rect">
                <a:avLst/>
              </a:prstGeom>
            </xdr:spPr>
          </xdr:pic>
          <xdr:sp macro="" textlink="">
            <xdr:nvSpPr>
              <xdr:cNvPr id="11" name="Zone de texte 8">
                <a:extLst>
                  <a:ext uri="{FF2B5EF4-FFF2-40B4-BE49-F238E27FC236}">
                    <a16:creationId xmlns:a16="http://schemas.microsoft.com/office/drawing/2014/main" id="{B4BEEEF8-6EDD-41E2-A151-E6EA5F0B91C6}"/>
                  </a:ext>
                </a:extLst>
              </xdr:cNvPr>
              <xdr:cNvSpPr txBox="1"/>
            </xdr:nvSpPr>
            <xdr:spPr>
              <a:xfrm>
                <a:off x="1089660" y="975360"/>
                <a:ext cx="509270" cy="274320"/>
              </a:xfrm>
              <a:prstGeom prst="rect">
                <a:avLst/>
              </a:prstGeom>
              <a:solidFill>
                <a:schemeClr val="lt1"/>
              </a:solidFill>
              <a:ln w="6350">
                <a:noFill/>
              </a:ln>
            </xdr:spPr>
            <xdr:txBody>
              <a:bodyPr rot="0" spcFirstLastPara="0" vert="horz" wrap="square" lIns="91440" tIns="45720" rIns="91440" bIns="45720" numCol="1" spcCol="0" rtlCol="0" fromWordArt="0" anchor="t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fr-FR" sz="1100">
                    <a:effectLst/>
                    <a:latin typeface="Calibri" panose="020F0502020204030204" pitchFamily="34" charset="0"/>
                    <a:ea typeface="Calibri" panose="020F0502020204030204" pitchFamily="34" charset="0"/>
                    <a:cs typeface="Times New Roman" panose="02020603050405020304" pitchFamily="18" charset="0"/>
                  </a:rPr>
                  <a:t>2,5 m</a:t>
                </a:r>
              </a:p>
            </xdr:txBody>
          </xdr:sp>
        </xdr:grpSp>
      </xdr:grp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810A750B-6D67-4340-A9FB-17CD40AD8BD6}"/>
              </a:ext>
            </a:extLst>
          </xdr:cNvPr>
          <xdr:cNvSpPr/>
        </xdr:nvSpPr>
        <xdr:spPr>
          <a:xfrm>
            <a:off x="0" y="0"/>
            <a:ext cx="2808605" cy="1653540"/>
          </a:xfrm>
          <a:prstGeom prst="rect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fr-FR"/>
          </a:p>
        </xdr:txBody>
      </xdr:sp>
    </xdr:grpSp>
    <xdr:clientData/>
  </xdr:twoCellAnchor>
  <xdr:oneCellAnchor>
    <xdr:from>
      <xdr:col>5</xdr:col>
      <xdr:colOff>1114283</xdr:colOff>
      <xdr:row>18</xdr:row>
      <xdr:rowOff>38384</xdr:rowOff>
    </xdr:from>
    <xdr:ext cx="3755231" cy="2747962"/>
    <xdr:pic>
      <xdr:nvPicPr>
        <xdr:cNvPr id="12" name="Image 11">
          <a:extLst>
            <a:ext uri="{FF2B5EF4-FFF2-40B4-BE49-F238E27FC236}">
              <a16:creationId xmlns:a16="http://schemas.microsoft.com/office/drawing/2014/main" id="{12345007-BC07-4B9E-B7A8-C8B4FF8AA949}"/>
            </a:ext>
            <a:ext uri="{147F2762-F138-4A5C-976F-8EAC2B608ADB}">
              <a16:predDERef xmlns:a16="http://schemas.microsoft.com/office/drawing/2014/main" pred="{8EEBA789-4B45-4F3F-B301-892D77339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72008" y="3295934"/>
          <a:ext cx="3755231" cy="274796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18</xdr:row>
      <xdr:rowOff>57150</xdr:rowOff>
    </xdr:from>
    <xdr:ext cx="7219950" cy="190500"/>
    <xdr:sp macro="" textlink="">
      <xdr:nvSpPr>
        <xdr:cNvPr id="2" name="Shape 7">
          <a:extLst>
            <a:ext uri="{FF2B5EF4-FFF2-40B4-BE49-F238E27FC236}">
              <a16:creationId xmlns:a16="http://schemas.microsoft.com/office/drawing/2014/main" id="{D29E492E-6E78-407C-B911-79EADBEB2D5E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SpPr/>
      </xdr:nvSpPr>
      <xdr:spPr>
        <a:xfrm>
          <a:off x="14430375" y="3314700"/>
          <a:ext cx="7219950" cy="190500"/>
        </a:xfrm>
        <a:prstGeom prst="leftRightArrow">
          <a:avLst>
            <a:gd name="adj1" fmla="val 50000"/>
            <a:gd name="adj2" fmla="val 50000"/>
          </a:avLst>
        </a:prstGeom>
        <a:solidFill>
          <a:srgbClr val="CFE2F3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0</xdr:rowOff>
    </xdr:from>
    <xdr:to>
      <xdr:col>8</xdr:col>
      <xdr:colOff>324971</xdr:colOff>
      <xdr:row>7</xdr:row>
      <xdr:rowOff>33617</xdr:rowOff>
    </xdr:to>
    <xdr:sp macro="[1]!ShowCalendar" textlink="">
      <xdr:nvSpPr>
        <xdr:cNvPr id="2" name="cmdDate" hidden="1">
          <a:extLst>
            <a:ext uri="{FF2B5EF4-FFF2-40B4-BE49-F238E27FC236}">
              <a16:creationId xmlns:a16="http://schemas.microsoft.com/office/drawing/2014/main" id="{9048A222-6288-4D75-A8C3-5BD9A5707206}"/>
            </a:ext>
          </a:extLst>
        </xdr:cNvPr>
        <xdr:cNvSpPr/>
      </xdr:nvSpPr>
      <xdr:spPr>
        <a:xfrm>
          <a:off x="4648200" y="1085850"/>
          <a:ext cx="324971" cy="214592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N" sz="11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0</xdr:colOff>
      <xdr:row>5</xdr:row>
      <xdr:rowOff>0</xdr:rowOff>
    </xdr:from>
    <xdr:to>
      <xdr:col>8</xdr:col>
      <xdr:colOff>324971</xdr:colOff>
      <xdr:row>6</xdr:row>
      <xdr:rowOff>33617</xdr:rowOff>
    </xdr:to>
    <xdr:sp macro="[1]!ShowCalendar" textlink="">
      <xdr:nvSpPr>
        <xdr:cNvPr id="3" name="cmdDate" hidden="1">
          <a:extLst>
            <a:ext uri="{FF2B5EF4-FFF2-40B4-BE49-F238E27FC236}">
              <a16:creationId xmlns:a16="http://schemas.microsoft.com/office/drawing/2014/main" id="{662FBDE4-27A3-4E15-A254-90EAAB147B1E}"/>
            </a:ext>
          </a:extLst>
        </xdr:cNvPr>
        <xdr:cNvSpPr/>
      </xdr:nvSpPr>
      <xdr:spPr>
        <a:xfrm>
          <a:off x="4648200" y="904875"/>
          <a:ext cx="324971" cy="214592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N" sz="11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10</xdr:col>
      <xdr:colOff>231323</xdr:colOff>
      <xdr:row>62</xdr:row>
      <xdr:rowOff>40822</xdr:rowOff>
    </xdr:from>
    <xdr:to>
      <xdr:col>52</xdr:col>
      <xdr:colOff>0</xdr:colOff>
      <xdr:row>65</xdr:row>
      <xdr:rowOff>176893</xdr:rowOff>
    </xdr:to>
    <xdr:sp macro="" textlink="">
      <xdr:nvSpPr>
        <xdr:cNvPr id="4" name="Flèche : double flèche horizontale 3">
          <a:extLst>
            <a:ext uri="{FF2B5EF4-FFF2-40B4-BE49-F238E27FC236}">
              <a16:creationId xmlns:a16="http://schemas.microsoft.com/office/drawing/2014/main" id="{AD7FBA0F-BE2B-4CC3-97C1-E23B4FC86AD8}"/>
            </a:ext>
          </a:extLst>
        </xdr:cNvPr>
        <xdr:cNvSpPr/>
      </xdr:nvSpPr>
      <xdr:spPr>
        <a:xfrm>
          <a:off x="6041573" y="11261272"/>
          <a:ext cx="24171727" cy="678996"/>
        </a:xfrm>
        <a:prstGeom prst="leftRightArrow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27214</xdr:colOff>
      <xdr:row>66</xdr:row>
      <xdr:rowOff>136072</xdr:rowOff>
    </xdr:from>
    <xdr:to>
      <xdr:col>5</xdr:col>
      <xdr:colOff>1047750</xdr:colOff>
      <xdr:row>66</xdr:row>
      <xdr:rowOff>136072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D2282A85-67C4-42C6-91CC-C8A08F0A527E}"/>
            </a:ext>
          </a:extLst>
        </xdr:cNvPr>
        <xdr:cNvCxnSpPr/>
      </xdr:nvCxnSpPr>
      <xdr:spPr>
        <a:xfrm>
          <a:off x="2932339" y="12080422"/>
          <a:ext cx="553811" cy="0"/>
        </a:xfrm>
        <a:prstGeom prst="straightConnector1">
          <a:avLst/>
        </a:prstGeom>
        <a:ln w="38100"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43543</xdr:colOff>
      <xdr:row>69</xdr:row>
      <xdr:rowOff>152400</xdr:rowOff>
    </xdr:from>
    <xdr:to>
      <xdr:col>5</xdr:col>
      <xdr:colOff>1064079</xdr:colOff>
      <xdr:row>69</xdr:row>
      <xdr:rowOff>152400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40C2A5F0-1B3A-4E67-A1C4-A4ED81B914AC}"/>
            </a:ext>
          </a:extLst>
        </xdr:cNvPr>
        <xdr:cNvCxnSpPr/>
      </xdr:nvCxnSpPr>
      <xdr:spPr>
        <a:xfrm>
          <a:off x="2948668" y="12639675"/>
          <a:ext cx="534761" cy="0"/>
        </a:xfrm>
        <a:prstGeom prst="straightConnector1">
          <a:avLst/>
        </a:prstGeom>
        <a:ln w="38100"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0</xdr:rowOff>
    </xdr:from>
    <xdr:to>
      <xdr:col>8</xdr:col>
      <xdr:colOff>324971</xdr:colOff>
      <xdr:row>7</xdr:row>
      <xdr:rowOff>33617</xdr:rowOff>
    </xdr:to>
    <xdr:sp macro="[1]!ShowCalendar" textlink="">
      <xdr:nvSpPr>
        <xdr:cNvPr id="2" name="cmdDate" hidden="1">
          <a:extLst>
            <a:ext uri="{FF2B5EF4-FFF2-40B4-BE49-F238E27FC236}">
              <a16:creationId xmlns:a16="http://schemas.microsoft.com/office/drawing/2014/main" id="{BD42FBC6-E19B-449E-99B2-6888F71C2ED5}"/>
            </a:ext>
          </a:extLst>
        </xdr:cNvPr>
        <xdr:cNvSpPr/>
      </xdr:nvSpPr>
      <xdr:spPr>
        <a:xfrm>
          <a:off x="4648200" y="1085850"/>
          <a:ext cx="324971" cy="214592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N" sz="11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0</xdr:colOff>
      <xdr:row>5</xdr:row>
      <xdr:rowOff>0</xdr:rowOff>
    </xdr:from>
    <xdr:to>
      <xdr:col>8</xdr:col>
      <xdr:colOff>324971</xdr:colOff>
      <xdr:row>6</xdr:row>
      <xdr:rowOff>33617</xdr:rowOff>
    </xdr:to>
    <xdr:sp macro="[1]!ShowCalendar" textlink="">
      <xdr:nvSpPr>
        <xdr:cNvPr id="3" name="cmdDate" hidden="1">
          <a:extLst>
            <a:ext uri="{FF2B5EF4-FFF2-40B4-BE49-F238E27FC236}">
              <a16:creationId xmlns:a16="http://schemas.microsoft.com/office/drawing/2014/main" id="{92B78CB9-3201-4E8C-87EC-CB003468C682}"/>
            </a:ext>
          </a:extLst>
        </xdr:cNvPr>
        <xdr:cNvSpPr/>
      </xdr:nvSpPr>
      <xdr:spPr>
        <a:xfrm>
          <a:off x="4648200" y="904875"/>
          <a:ext cx="324971" cy="214592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N" sz="11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10</xdr:col>
      <xdr:colOff>231323</xdr:colOff>
      <xdr:row>62</xdr:row>
      <xdr:rowOff>40822</xdr:rowOff>
    </xdr:from>
    <xdr:to>
      <xdr:col>52</xdr:col>
      <xdr:colOff>0</xdr:colOff>
      <xdr:row>65</xdr:row>
      <xdr:rowOff>176893</xdr:rowOff>
    </xdr:to>
    <xdr:sp macro="" textlink="">
      <xdr:nvSpPr>
        <xdr:cNvPr id="4" name="Flèche : double flèche horizontale 3">
          <a:extLst>
            <a:ext uri="{FF2B5EF4-FFF2-40B4-BE49-F238E27FC236}">
              <a16:creationId xmlns:a16="http://schemas.microsoft.com/office/drawing/2014/main" id="{1936175C-4EB4-4FA7-BF0B-E2A5F1A93D3D}"/>
            </a:ext>
          </a:extLst>
        </xdr:cNvPr>
        <xdr:cNvSpPr/>
      </xdr:nvSpPr>
      <xdr:spPr>
        <a:xfrm>
          <a:off x="6041573" y="11261272"/>
          <a:ext cx="24171727" cy="678996"/>
        </a:xfrm>
        <a:prstGeom prst="leftRightArrow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5</xdr:col>
      <xdr:colOff>27214</xdr:colOff>
      <xdr:row>66</xdr:row>
      <xdr:rowOff>136072</xdr:rowOff>
    </xdr:from>
    <xdr:to>
      <xdr:col>5</xdr:col>
      <xdr:colOff>1047750</xdr:colOff>
      <xdr:row>66</xdr:row>
      <xdr:rowOff>136072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1E12D6A3-4F3F-4586-9668-BE98A6642E4C}"/>
            </a:ext>
          </a:extLst>
        </xdr:cNvPr>
        <xdr:cNvCxnSpPr/>
      </xdr:nvCxnSpPr>
      <xdr:spPr>
        <a:xfrm>
          <a:off x="2932339" y="12080422"/>
          <a:ext cx="553811" cy="0"/>
        </a:xfrm>
        <a:prstGeom prst="straightConnector1">
          <a:avLst/>
        </a:prstGeom>
        <a:ln w="38100"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43543</xdr:colOff>
      <xdr:row>69</xdr:row>
      <xdr:rowOff>152400</xdr:rowOff>
    </xdr:from>
    <xdr:to>
      <xdr:col>5</xdr:col>
      <xdr:colOff>1064079</xdr:colOff>
      <xdr:row>69</xdr:row>
      <xdr:rowOff>152400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C003851D-6236-49CF-85DC-AB6D73FE25A3}"/>
            </a:ext>
          </a:extLst>
        </xdr:cNvPr>
        <xdr:cNvCxnSpPr/>
      </xdr:nvCxnSpPr>
      <xdr:spPr>
        <a:xfrm>
          <a:off x="2948668" y="12639675"/>
          <a:ext cx="534761" cy="0"/>
        </a:xfrm>
        <a:prstGeom prst="straightConnector1">
          <a:avLst/>
        </a:prstGeom>
        <a:ln w="38100">
          <a:solidFill>
            <a:schemeClr val="bg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276794</xdr:colOff>
      <xdr:row>5</xdr:row>
      <xdr:rowOff>40705</xdr:rowOff>
    </xdr:from>
    <xdr:to>
      <xdr:col>4</xdr:col>
      <xdr:colOff>521025</xdr:colOff>
      <xdr:row>5</xdr:row>
      <xdr:rowOff>1815449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20FF40FF-FD9F-4077-BE06-210EF8A58FD7}"/>
            </a:ext>
          </a:extLst>
        </xdr:cNvPr>
        <xdr:cNvSpPr txBox="1"/>
      </xdr:nvSpPr>
      <xdr:spPr>
        <a:xfrm>
          <a:off x="1238819" y="945580"/>
          <a:ext cx="3130306" cy="1364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1:Speakers assembled</a:t>
          </a:r>
        </a:p>
        <a:p>
          <a:r>
            <a:rPr lang="en-GB" sz="1100"/>
            <a:t>2:instruction</a:t>
          </a:r>
          <a:r>
            <a:rPr lang="en-GB" sz="1100" baseline="0"/>
            <a:t> scrap</a:t>
          </a:r>
          <a:endParaRPr lang="en-GB" sz="1100"/>
        </a:p>
        <a:p>
          <a:r>
            <a:rPr lang="en-GB" sz="1100"/>
            <a:t>3:charger</a:t>
          </a:r>
        </a:p>
        <a:p>
          <a:r>
            <a:rPr lang="en-GB" sz="1100"/>
            <a:t>4:Speaker</a:t>
          </a:r>
        </a:p>
        <a:p>
          <a:r>
            <a:rPr lang="en-GB" sz="1100"/>
            <a:t>5:Container</a:t>
          </a:r>
        </a:p>
        <a:p>
          <a:r>
            <a:rPr lang="en-GB" sz="1100"/>
            <a:t>6: Foam</a:t>
          </a:r>
        </a:p>
        <a:p>
          <a:r>
            <a:rPr lang="en-GB" sz="1100"/>
            <a:t>7: position sensor</a:t>
          </a:r>
        </a:p>
        <a:p>
          <a:r>
            <a:rPr lang="en-GB" sz="1100"/>
            <a:t>8:</a:t>
          </a:r>
          <a:r>
            <a:rPr lang="en-GB" sz="1100" baseline="0"/>
            <a:t> Marker</a:t>
          </a:r>
        </a:p>
        <a:p>
          <a:r>
            <a:rPr lang="en-GB" sz="1100"/>
            <a:t>9:Robots</a:t>
          </a:r>
        </a:p>
      </xdr:txBody>
    </xdr:sp>
    <xdr:clientData/>
  </xdr:twoCellAnchor>
  <xdr:oneCellAnchor>
    <xdr:from>
      <xdr:col>7</xdr:col>
      <xdr:colOff>558269</xdr:colOff>
      <xdr:row>3</xdr:row>
      <xdr:rowOff>14501</xdr:rowOff>
    </xdr:from>
    <xdr:ext cx="3542773" cy="2475951"/>
    <xdr:pic>
      <xdr:nvPicPr>
        <xdr:cNvPr id="3" name="Image 2">
          <a:extLst>
            <a:ext uri="{FF2B5EF4-FFF2-40B4-BE49-F238E27FC236}">
              <a16:creationId xmlns:a16="http://schemas.microsoft.com/office/drawing/2014/main" id="{041AFD85-FDA5-4DD5-851E-9D7360F735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8110" t="41809" r="38273" b="27241"/>
        <a:stretch/>
      </xdr:blipFill>
      <xdr:spPr>
        <a:xfrm>
          <a:off x="7292444" y="557426"/>
          <a:ext cx="3542773" cy="2475951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74295</xdr:colOff>
      <xdr:row>20</xdr:row>
      <xdr:rowOff>179070</xdr:rowOff>
    </xdr:from>
    <xdr:ext cx="2661906" cy="2819048"/>
    <xdr:pic>
      <xdr:nvPicPr>
        <xdr:cNvPr id="2" name="Image 1">
          <a:extLst>
            <a:ext uri="{FF2B5EF4-FFF2-40B4-BE49-F238E27FC236}">
              <a16:creationId xmlns:a16="http://schemas.microsoft.com/office/drawing/2014/main" id="{CC55142C-5F7C-413E-901D-1776915CE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6320" y="3798570"/>
          <a:ext cx="2661906" cy="2819048"/>
        </a:xfrm>
        <a:prstGeom prst="rect">
          <a:avLst/>
        </a:prstGeom>
      </xdr:spPr>
    </xdr:pic>
    <xdr:clientData/>
  </xdr:oneCellAnchor>
  <xdr:oneCellAnchor>
    <xdr:from>
      <xdr:col>2</xdr:col>
      <xdr:colOff>510540</xdr:colOff>
      <xdr:row>19</xdr:row>
      <xdr:rowOff>15240</xdr:rowOff>
    </xdr:from>
    <xdr:ext cx="4244340" cy="1546860"/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BDA63EF5-61D9-43CA-87CB-A9E18299FA02}"/>
            </a:ext>
          </a:extLst>
        </xdr:cNvPr>
        <xdr:cNvSpPr txBox="1"/>
      </xdr:nvSpPr>
      <xdr:spPr>
        <a:xfrm>
          <a:off x="2434590" y="3453765"/>
          <a:ext cx="4244340" cy="15468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lang="fr-FR" sz="1100"/>
            <a:t>Components</a:t>
          </a:r>
          <a:r>
            <a:rPr lang="fr-FR" sz="1100" baseline="0"/>
            <a:t> 2,3 and 6 are storage below the enclosure as shown </a:t>
          </a:r>
          <a:endParaRPr lang="fr-FR" sz="1100"/>
        </a:p>
      </xdr:txBody>
    </xdr:sp>
    <xdr:clientData/>
  </xdr:oneCellAnchor>
  <xdr:oneCellAnchor>
    <xdr:from>
      <xdr:col>2</xdr:col>
      <xdr:colOff>502920</xdr:colOff>
      <xdr:row>20</xdr:row>
      <xdr:rowOff>723900</xdr:rowOff>
    </xdr:from>
    <xdr:ext cx="857864" cy="264560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87FF96FC-0640-4093-BCC6-CACE486BDFC4}"/>
            </a:ext>
          </a:extLst>
        </xdr:cNvPr>
        <xdr:cNvSpPr txBox="1"/>
      </xdr:nvSpPr>
      <xdr:spPr>
        <a:xfrm>
          <a:off x="2426970" y="3800475"/>
          <a:ext cx="85786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/>
            <a:t>on the right</a:t>
          </a:r>
        </a:p>
      </xdr:txBody>
    </xdr:sp>
    <xdr:clientData/>
  </xdr:oneCellAnchor>
  <xdr:oneCellAnchor>
    <xdr:from>
      <xdr:col>1</xdr:col>
      <xdr:colOff>11430</xdr:colOff>
      <xdr:row>9</xdr:row>
      <xdr:rowOff>289560</xdr:rowOff>
    </xdr:from>
    <xdr:ext cx="3673347" cy="2081689"/>
    <xdr:pic>
      <xdr:nvPicPr>
        <xdr:cNvPr id="5" name="Image 4">
          <a:extLst>
            <a:ext uri="{FF2B5EF4-FFF2-40B4-BE49-F238E27FC236}">
              <a16:creationId xmlns:a16="http://schemas.microsoft.com/office/drawing/2014/main" id="{20E8A92B-7E6A-43D4-A197-97369548789E}"/>
            </a:ext>
            <a:ext uri="{147F2762-F138-4A5C-976F-8EAC2B608ADB}">
              <a16:predDERef xmlns:a16="http://schemas.microsoft.com/office/drawing/2014/main" pred="{A8C0C932-B26D-440D-84B9-BE6731029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3455" y="1813560"/>
          <a:ext cx="3673347" cy="2081689"/>
        </a:xfrm>
        <a:prstGeom prst="rect">
          <a:avLst/>
        </a:prstGeom>
      </xdr:spPr>
    </xdr:pic>
    <xdr:clientData/>
  </xdr:oneCellAnchor>
  <xdr:twoCellAnchor>
    <xdr:from>
      <xdr:col>1</xdr:col>
      <xdr:colOff>58231</xdr:colOff>
      <xdr:row>9</xdr:row>
      <xdr:rowOff>415938</xdr:rowOff>
    </xdr:from>
    <xdr:to>
      <xdr:col>1</xdr:col>
      <xdr:colOff>598952</xdr:colOff>
      <xdr:row>11</xdr:row>
      <xdr:rowOff>135874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7B0EF2AF-80D5-4549-A3F9-A06EE5385B01}"/>
            </a:ext>
          </a:extLst>
        </xdr:cNvPr>
        <xdr:cNvSpPr txBox="1"/>
      </xdr:nvSpPr>
      <xdr:spPr>
        <a:xfrm>
          <a:off x="662729" y="2526135"/>
          <a:ext cx="540721" cy="773647"/>
        </a:xfrm>
        <a:prstGeom prst="rect">
          <a:avLst/>
        </a:prstGeom>
        <a:ln>
          <a:noFill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700"/>
            <a:t>stock cartboard box with foam</a:t>
          </a:r>
        </a:p>
      </xdr:txBody>
    </xdr:sp>
    <xdr:clientData/>
  </xdr:twoCellAnchor>
  <xdr:twoCellAnchor>
    <xdr:from>
      <xdr:col>3</xdr:col>
      <xdr:colOff>254864</xdr:colOff>
      <xdr:row>12</xdr:row>
      <xdr:rowOff>220306</xdr:rowOff>
    </xdr:from>
    <xdr:to>
      <xdr:col>3</xdr:col>
      <xdr:colOff>300583</xdr:colOff>
      <xdr:row>12</xdr:row>
      <xdr:rowOff>276462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37945E5F-640A-4A49-976E-1E0EF091F4A6}"/>
            </a:ext>
          </a:extLst>
        </xdr:cNvPr>
        <xdr:cNvSpPr/>
      </xdr:nvSpPr>
      <xdr:spPr>
        <a:xfrm>
          <a:off x="3829439" y="3766803"/>
          <a:ext cx="45719" cy="56156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IMM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mogramme"/>
      <sheetName val="SIMMO"/>
    </sheetNames>
    <definedNames>
      <definedName name="ShowCalendar"/>
    </definedNames>
    <sheetDataSet>
      <sheetData sheetId="0">
        <row r="7">
          <cell r="I7" t="str">
            <v>Type of time :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BF0BC-F5E1-47E4-9B79-0AF9D9294F24}">
  <dimension ref="B4:B53"/>
  <sheetViews>
    <sheetView tabSelected="1" workbookViewId="0">
      <selection activeCell="Q10" sqref="Q10"/>
    </sheetView>
  </sheetViews>
  <sheetFormatPr defaultColWidth="11.42578125" defaultRowHeight="15"/>
  <cols>
    <col min="1" max="1" width="11.42578125" style="235"/>
    <col min="2" max="2" width="9.140625" style="235" bestFit="1" customWidth="1"/>
    <col min="3" max="16384" width="11.42578125" style="235"/>
  </cols>
  <sheetData>
    <row r="4" spans="2:2">
      <c r="B4" s="236"/>
    </row>
    <row r="5" spans="2:2">
      <c r="B5" s="236"/>
    </row>
    <row r="6" spans="2:2">
      <c r="B6" s="236"/>
    </row>
    <row r="7" spans="2:2">
      <c r="B7" s="236"/>
    </row>
    <row r="8" spans="2:2">
      <c r="B8" s="236"/>
    </row>
    <row r="9" spans="2:2">
      <c r="B9" s="236"/>
    </row>
    <row r="10" spans="2:2">
      <c r="B10" s="236"/>
    </row>
    <row r="11" spans="2:2">
      <c r="B11" s="236"/>
    </row>
    <row r="12" spans="2:2">
      <c r="B12" s="236"/>
    </row>
    <row r="13" spans="2:2">
      <c r="B13" s="236"/>
    </row>
    <row r="14" spans="2:2">
      <c r="B14" s="236"/>
    </row>
    <row r="15" spans="2:2">
      <c r="B15" s="236"/>
    </row>
    <row r="16" spans="2:2">
      <c r="B16" s="236"/>
    </row>
    <row r="17" spans="2:2">
      <c r="B17" s="236"/>
    </row>
    <row r="18" spans="2:2">
      <c r="B18" s="236"/>
    </row>
    <row r="19" spans="2:2">
      <c r="B19" s="236"/>
    </row>
    <row r="20" spans="2:2">
      <c r="B20" s="236"/>
    </row>
    <row r="21" spans="2:2">
      <c r="B21" s="236"/>
    </row>
    <row r="22" spans="2:2">
      <c r="B22" s="236"/>
    </row>
    <row r="23" spans="2:2">
      <c r="B23" s="236"/>
    </row>
    <row r="24" spans="2:2">
      <c r="B24" s="236"/>
    </row>
    <row r="25" spans="2:2">
      <c r="B25" s="236"/>
    </row>
    <row r="26" spans="2:2">
      <c r="B26" s="236"/>
    </row>
    <row r="27" spans="2:2">
      <c r="B27" s="236"/>
    </row>
    <row r="28" spans="2:2">
      <c r="B28" s="236"/>
    </row>
    <row r="29" spans="2:2">
      <c r="B29" s="236"/>
    </row>
    <row r="30" spans="2:2">
      <c r="B30" s="236"/>
    </row>
    <row r="31" spans="2:2">
      <c r="B31" s="236"/>
    </row>
    <row r="32" spans="2:2">
      <c r="B32" s="236"/>
    </row>
    <row r="33" spans="2:2">
      <c r="B33" s="236"/>
    </row>
    <row r="34" spans="2:2">
      <c r="B34" s="236"/>
    </row>
    <row r="35" spans="2:2">
      <c r="B35" s="236"/>
    </row>
    <row r="36" spans="2:2">
      <c r="B36" s="236"/>
    </row>
    <row r="37" spans="2:2">
      <c r="B37" s="236"/>
    </row>
    <row r="38" spans="2:2">
      <c r="B38" s="236"/>
    </row>
    <row r="39" spans="2:2">
      <c r="B39" s="236"/>
    </row>
    <row r="40" spans="2:2">
      <c r="B40" s="236"/>
    </row>
    <row r="41" spans="2:2">
      <c r="B41" s="236"/>
    </row>
    <row r="42" spans="2:2">
      <c r="B42" s="236"/>
    </row>
    <row r="43" spans="2:2">
      <c r="B43" s="236"/>
    </row>
    <row r="44" spans="2:2">
      <c r="B44" s="236"/>
    </row>
    <row r="45" spans="2:2">
      <c r="B45" s="236"/>
    </row>
    <row r="46" spans="2:2">
      <c r="B46" s="236"/>
    </row>
    <row r="47" spans="2:2">
      <c r="B47" s="236"/>
    </row>
    <row r="48" spans="2:2">
      <c r="B48" s="236"/>
    </row>
    <row r="49" spans="2:2">
      <c r="B49" s="236"/>
    </row>
    <row r="50" spans="2:2">
      <c r="B50" s="236"/>
    </row>
    <row r="51" spans="2:2">
      <c r="B51" s="236"/>
    </row>
    <row r="52" spans="2:2">
      <c r="B52" s="236"/>
    </row>
    <row r="53" spans="2:2">
      <c r="B53" s="236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4F0EB-281F-47C2-BCB2-06B53D2DFF04}">
  <dimension ref="B1:M994"/>
  <sheetViews>
    <sheetView zoomScale="73" zoomScaleNormal="145" workbookViewId="0">
      <selection activeCell="N10" sqref="N10"/>
    </sheetView>
  </sheetViews>
  <sheetFormatPr defaultColWidth="14.42578125" defaultRowHeight="15" customHeight="1"/>
  <cols>
    <col min="1" max="1" width="8.5703125" style="1" customWidth="1"/>
    <col min="2" max="2" width="33.140625" style="1" customWidth="1"/>
    <col min="3" max="3" width="9.42578125" style="1" customWidth="1"/>
    <col min="4" max="4" width="14.5703125" style="1" customWidth="1"/>
    <col min="5" max="7" width="8.5703125" style="1" customWidth="1"/>
    <col min="8" max="8" width="9.140625" style="1" customWidth="1"/>
    <col min="9" max="9" width="10.42578125" style="1" customWidth="1"/>
    <col min="10" max="10" width="9.42578125" style="1" customWidth="1"/>
    <col min="11" max="26" width="8.5703125" style="1" customWidth="1"/>
    <col min="27" max="16384" width="14.42578125" style="1"/>
  </cols>
  <sheetData>
    <row r="1" spans="2:13" ht="14.25" customHeight="1"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</row>
    <row r="2" spans="2:13" ht="25.5" customHeight="1">
      <c r="B2" s="612" t="s">
        <v>252</v>
      </c>
      <c r="C2" s="642"/>
      <c r="D2" s="642"/>
      <c r="E2" s="642"/>
      <c r="F2" s="642"/>
      <c r="G2" s="642"/>
      <c r="H2" s="642"/>
      <c r="I2" s="642"/>
      <c r="J2" s="642"/>
      <c r="K2" s="238"/>
      <c r="L2" s="238"/>
      <c r="M2" s="238"/>
    </row>
    <row r="3" spans="2:13" ht="25.5" customHeight="1" thickBot="1">
      <c r="B3" s="613" t="s">
        <v>253</v>
      </c>
      <c r="C3" s="663"/>
      <c r="D3" s="663"/>
      <c r="E3" s="663"/>
      <c r="F3" s="663"/>
      <c r="G3" s="663"/>
      <c r="H3" s="663"/>
      <c r="I3" s="663"/>
      <c r="J3" s="663"/>
      <c r="K3" s="238"/>
      <c r="L3" s="238"/>
      <c r="M3" s="238"/>
    </row>
    <row r="4" spans="2:13" ht="24" customHeight="1" thickTop="1" thickBot="1">
      <c r="B4" s="614" t="s">
        <v>254</v>
      </c>
      <c r="C4" s="664"/>
      <c r="D4" s="664"/>
      <c r="E4" s="664"/>
      <c r="F4" s="664"/>
      <c r="G4" s="664"/>
      <c r="H4" s="664"/>
      <c r="I4" s="664"/>
      <c r="J4" s="665"/>
      <c r="K4" s="238"/>
      <c r="L4" s="238"/>
      <c r="M4" s="238"/>
    </row>
    <row r="5" spans="2:13" ht="14.25" customHeight="1" thickTop="1" thickBot="1">
      <c r="B5" s="220" t="s">
        <v>255</v>
      </c>
      <c r="C5" s="615">
        <v>1</v>
      </c>
      <c r="D5" s="616"/>
      <c r="E5" s="617"/>
      <c r="F5" s="611" t="s">
        <v>256</v>
      </c>
      <c r="G5" s="616"/>
      <c r="H5" s="617"/>
      <c r="I5" s="618"/>
      <c r="J5" s="619"/>
      <c r="K5" s="238"/>
      <c r="L5" s="238"/>
      <c r="M5" s="238"/>
    </row>
    <row r="6" spans="2:13" ht="14.25" customHeight="1" thickBot="1">
      <c r="B6" s="220" t="s">
        <v>257</v>
      </c>
      <c r="C6" s="604" t="s">
        <v>258</v>
      </c>
      <c r="D6" s="540"/>
      <c r="E6" s="541"/>
      <c r="F6" s="601" t="s">
        <v>259</v>
      </c>
      <c r="G6" s="540"/>
      <c r="H6" s="541"/>
      <c r="I6" s="602">
        <v>1</v>
      </c>
      <c r="J6" s="603"/>
      <c r="K6" s="238"/>
      <c r="L6" s="238"/>
      <c r="M6" s="238"/>
    </row>
    <row r="7" spans="2:13" ht="14.25" customHeight="1" thickBot="1">
      <c r="B7" s="219" t="s">
        <v>260</v>
      </c>
      <c r="C7" s="610" t="s">
        <v>129</v>
      </c>
      <c r="D7" s="606"/>
      <c r="E7" s="607"/>
      <c r="F7" s="605" t="s">
        <v>261</v>
      </c>
      <c r="G7" s="606"/>
      <c r="H7" s="607"/>
      <c r="I7" s="608">
        <v>2020</v>
      </c>
      <c r="J7" s="609"/>
      <c r="K7" s="238"/>
      <c r="L7" s="238"/>
      <c r="M7" s="238"/>
    </row>
    <row r="8" spans="2:13" ht="20.45" customHeight="1" thickTop="1" thickBot="1">
      <c r="B8" s="581" t="s">
        <v>262</v>
      </c>
      <c r="C8" s="664"/>
      <c r="D8" s="664"/>
      <c r="E8" s="664"/>
      <c r="F8" s="664"/>
      <c r="G8" s="664"/>
      <c r="H8" s="664"/>
      <c r="I8" s="664"/>
      <c r="J8" s="665"/>
      <c r="K8" s="238"/>
      <c r="L8" s="238"/>
      <c r="M8" s="238"/>
    </row>
    <row r="9" spans="2:13" ht="15.75" thickTop="1" thickBot="1">
      <c r="B9" s="580" t="s">
        <v>263</v>
      </c>
      <c r="C9" s="626"/>
      <c r="D9" s="666"/>
      <c r="E9" s="611" t="s">
        <v>264</v>
      </c>
      <c r="F9" s="626"/>
      <c r="G9" s="626"/>
      <c r="H9" s="626"/>
      <c r="I9" s="626"/>
      <c r="J9" s="627"/>
      <c r="K9" s="238"/>
      <c r="L9" s="238"/>
      <c r="M9" s="238"/>
    </row>
    <row r="10" spans="2:13" ht="39.75" customHeight="1" thickBot="1">
      <c r="B10" s="579"/>
      <c r="C10" s="621"/>
      <c r="D10" s="622"/>
      <c r="E10" s="599">
        <v>1</v>
      </c>
      <c r="F10" s="667"/>
      <c r="G10" s="583" t="s">
        <v>265</v>
      </c>
      <c r="H10" s="668"/>
      <c r="I10" s="668"/>
      <c r="J10" s="669"/>
      <c r="K10" s="238"/>
      <c r="L10" s="238"/>
      <c r="M10" s="238"/>
    </row>
    <row r="11" spans="2:13" ht="43.5" customHeight="1" thickBot="1">
      <c r="B11" s="643"/>
      <c r="C11" s="620"/>
      <c r="D11" s="641"/>
      <c r="E11" s="599">
        <v>2</v>
      </c>
      <c r="F11" s="667"/>
      <c r="G11" s="583" t="s">
        <v>266</v>
      </c>
      <c r="H11" s="668"/>
      <c r="I11" s="668"/>
      <c r="J11" s="669"/>
      <c r="K11" s="238"/>
      <c r="L11" s="238"/>
      <c r="M11" s="238"/>
    </row>
    <row r="12" spans="2:13" ht="30.75" customHeight="1" thickBot="1">
      <c r="B12" s="643"/>
      <c r="C12" s="620"/>
      <c r="D12" s="641"/>
      <c r="E12" s="599">
        <v>3</v>
      </c>
      <c r="F12" s="667"/>
      <c r="G12" s="583" t="s">
        <v>267</v>
      </c>
      <c r="H12" s="668"/>
      <c r="I12" s="668"/>
      <c r="J12" s="669"/>
      <c r="K12" s="238"/>
      <c r="L12" s="21"/>
      <c r="M12" s="21"/>
    </row>
    <row r="13" spans="2:13" ht="29.25" customHeight="1" thickBot="1">
      <c r="B13" s="643"/>
      <c r="C13" s="620"/>
      <c r="D13" s="641"/>
      <c r="E13" s="599">
        <v>4</v>
      </c>
      <c r="F13" s="667"/>
      <c r="G13" s="583" t="s">
        <v>268</v>
      </c>
      <c r="H13" s="668"/>
      <c r="I13" s="668"/>
      <c r="J13" s="669"/>
      <c r="K13" s="238"/>
      <c r="L13" s="21"/>
      <c r="M13" s="238"/>
    </row>
    <row r="14" spans="2:13" ht="20.25" customHeight="1" thickBot="1">
      <c r="B14" s="643"/>
      <c r="C14" s="620"/>
      <c r="D14" s="641"/>
      <c r="E14" s="599">
        <v>5</v>
      </c>
      <c r="F14" s="667"/>
      <c r="G14" s="583" t="s">
        <v>269</v>
      </c>
      <c r="H14" s="668"/>
      <c r="I14" s="668"/>
      <c r="J14" s="669"/>
      <c r="K14" s="238"/>
      <c r="L14" s="238"/>
      <c r="M14" s="238"/>
    </row>
    <row r="15" spans="2:13" ht="15.75" customHeight="1">
      <c r="B15" s="643"/>
      <c r="C15" s="620"/>
      <c r="D15" s="641"/>
      <c r="E15" s="584">
        <v>6</v>
      </c>
      <c r="F15" s="585"/>
      <c r="G15" s="590" t="s">
        <v>270</v>
      </c>
      <c r="H15" s="591"/>
      <c r="I15" s="591"/>
      <c r="J15" s="592"/>
      <c r="K15" s="238"/>
      <c r="L15" s="238"/>
      <c r="M15" s="238"/>
    </row>
    <row r="16" spans="2:13" ht="20.25" customHeight="1">
      <c r="B16" s="643"/>
      <c r="C16" s="620"/>
      <c r="D16" s="641"/>
      <c r="E16" s="586"/>
      <c r="F16" s="587"/>
      <c r="G16" s="593"/>
      <c r="H16" s="594"/>
      <c r="I16" s="594"/>
      <c r="J16" s="595"/>
      <c r="K16" s="238"/>
      <c r="L16" s="238"/>
      <c r="M16" s="238"/>
    </row>
    <row r="17" spans="2:10" ht="22.5" customHeight="1" thickBot="1">
      <c r="B17" s="670"/>
      <c r="C17" s="663"/>
      <c r="D17" s="671"/>
      <c r="E17" s="588"/>
      <c r="F17" s="589"/>
      <c r="G17" s="596"/>
      <c r="H17" s="597"/>
      <c r="I17" s="597"/>
      <c r="J17" s="598"/>
    </row>
    <row r="18" spans="2:10" ht="22.5" customHeight="1" thickTop="1" thickBot="1">
      <c r="B18" s="581" t="s">
        <v>271</v>
      </c>
      <c r="C18" s="664"/>
      <c r="D18" s="664"/>
      <c r="E18" s="664"/>
      <c r="F18" s="664"/>
      <c r="G18" s="664"/>
      <c r="H18" s="664"/>
      <c r="I18" s="664"/>
      <c r="J18" s="665"/>
    </row>
    <row r="19" spans="2:10" ht="14.25" customHeight="1" thickTop="1" thickBot="1">
      <c r="B19" s="580" t="s">
        <v>272</v>
      </c>
      <c r="C19" s="626"/>
      <c r="D19" s="666"/>
      <c r="E19" s="582"/>
      <c r="F19" s="626"/>
      <c r="G19" s="626"/>
      <c r="H19" s="626"/>
      <c r="I19" s="626"/>
      <c r="J19" s="627"/>
    </row>
    <row r="20" spans="2:10" ht="14.25" customHeight="1" thickBot="1">
      <c r="B20" s="600" t="s">
        <v>263</v>
      </c>
      <c r="C20" s="639"/>
      <c r="D20" s="639"/>
      <c r="E20" s="639"/>
      <c r="F20" s="639"/>
      <c r="G20" s="639"/>
      <c r="H20" s="639"/>
      <c r="I20" s="639"/>
      <c r="J20" s="648"/>
    </row>
    <row r="21" spans="2:10" ht="242.45" customHeight="1" thickBot="1">
      <c r="B21" s="578"/>
      <c r="C21" s="672"/>
      <c r="D21" s="672"/>
      <c r="E21" s="672"/>
      <c r="F21" s="672"/>
      <c r="G21" s="672"/>
      <c r="H21" s="672"/>
      <c r="I21" s="672"/>
      <c r="J21" s="673"/>
    </row>
    <row r="22" spans="2:10" ht="14.25" customHeight="1" thickTop="1">
      <c r="B22" s="238"/>
      <c r="C22" s="238"/>
      <c r="D22" s="238"/>
      <c r="E22" s="238"/>
      <c r="F22" s="238"/>
      <c r="G22" s="238"/>
      <c r="H22" s="238"/>
      <c r="I22" s="238"/>
      <c r="J22" s="238"/>
    </row>
    <row r="23" spans="2:10" ht="14.25" customHeight="1">
      <c r="B23" s="238"/>
      <c r="C23" s="238"/>
      <c r="D23" s="238"/>
      <c r="E23" s="238"/>
      <c r="F23" s="238"/>
      <c r="G23" s="238"/>
      <c r="H23" s="238"/>
      <c r="I23" s="238"/>
      <c r="J23" s="238"/>
    </row>
    <row r="24" spans="2:10" ht="14.25" customHeight="1">
      <c r="B24" s="238"/>
      <c r="C24" s="238"/>
      <c r="D24" s="238"/>
      <c r="E24" s="238"/>
      <c r="F24" s="238"/>
      <c r="G24" s="238"/>
      <c r="H24" s="238"/>
      <c r="I24" s="238"/>
      <c r="J24" s="238"/>
    </row>
    <row r="25" spans="2:10" ht="14.25" customHeight="1">
      <c r="B25" s="238"/>
      <c r="C25" s="238"/>
      <c r="D25" s="238"/>
      <c r="E25" s="238"/>
      <c r="F25" s="238"/>
      <c r="G25" s="238"/>
      <c r="H25" s="238"/>
      <c r="I25" s="238"/>
      <c r="J25" s="238"/>
    </row>
    <row r="26" spans="2:10" ht="14.25" customHeight="1">
      <c r="B26" s="238"/>
      <c r="C26" s="238"/>
      <c r="D26" s="238"/>
      <c r="E26" s="238"/>
      <c r="F26" s="238"/>
      <c r="G26" s="238"/>
      <c r="H26" s="238"/>
      <c r="I26" s="238"/>
      <c r="J26" s="238"/>
    </row>
    <row r="27" spans="2:10" ht="14.25" customHeight="1">
      <c r="B27" s="238"/>
      <c r="C27" s="238"/>
      <c r="D27" s="238"/>
      <c r="E27" s="238"/>
      <c r="F27" s="238"/>
      <c r="G27" s="238"/>
      <c r="H27" s="238"/>
      <c r="I27" s="238"/>
      <c r="J27" s="238"/>
    </row>
    <row r="28" spans="2:10" ht="14.25" customHeight="1">
      <c r="B28" s="238"/>
      <c r="C28" s="238"/>
      <c r="D28" s="238"/>
      <c r="E28" s="238"/>
      <c r="F28" s="238"/>
      <c r="G28" s="238"/>
      <c r="H28" s="238"/>
      <c r="I28" s="238"/>
      <c r="J28" s="238"/>
    </row>
    <row r="29" spans="2:10" ht="14.25" customHeight="1">
      <c r="B29" s="238"/>
      <c r="C29" s="238"/>
      <c r="D29" s="238"/>
      <c r="E29" s="238"/>
      <c r="F29" s="238"/>
      <c r="G29" s="238"/>
      <c r="H29" s="238"/>
      <c r="I29" s="238"/>
      <c r="J29" s="238"/>
    </row>
    <row r="30" spans="2:10" ht="14.25" customHeight="1">
      <c r="B30" s="238"/>
      <c r="C30" s="238"/>
      <c r="D30" s="238"/>
      <c r="E30" s="238"/>
      <c r="F30" s="238"/>
      <c r="G30" s="238"/>
      <c r="H30" s="238"/>
      <c r="I30" s="238"/>
      <c r="J30" s="238"/>
    </row>
    <row r="31" spans="2:10" ht="14.25" customHeight="1">
      <c r="B31" s="238"/>
      <c r="C31" s="238"/>
      <c r="D31" s="238"/>
      <c r="E31" s="238"/>
      <c r="F31" s="238"/>
      <c r="G31" s="238"/>
      <c r="H31" s="238"/>
      <c r="I31" s="238"/>
      <c r="J31" s="238"/>
    </row>
    <row r="32" spans="2:10" ht="14.25" customHeight="1">
      <c r="B32" s="238"/>
      <c r="C32" s="238"/>
      <c r="D32" s="238"/>
      <c r="E32" s="238"/>
      <c r="F32" s="238"/>
      <c r="G32" s="238"/>
      <c r="H32" s="238"/>
      <c r="I32" s="238"/>
      <c r="J32" s="238"/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</sheetData>
  <mergeCells count="33">
    <mergeCell ref="B2:J2"/>
    <mergeCell ref="B3:J3"/>
    <mergeCell ref="B4:J4"/>
    <mergeCell ref="C5:E5"/>
    <mergeCell ref="F5:H5"/>
    <mergeCell ref="I5:J5"/>
    <mergeCell ref="F6:H6"/>
    <mergeCell ref="I6:J6"/>
    <mergeCell ref="C6:E6"/>
    <mergeCell ref="E12:F12"/>
    <mergeCell ref="G12:J12"/>
    <mergeCell ref="F7:H7"/>
    <mergeCell ref="I7:J7"/>
    <mergeCell ref="E10:F10"/>
    <mergeCell ref="G10:J10"/>
    <mergeCell ref="E11:F11"/>
    <mergeCell ref="C7:E7"/>
    <mergeCell ref="B8:J8"/>
    <mergeCell ref="B9:D9"/>
    <mergeCell ref="E9:J9"/>
    <mergeCell ref="B21:J21"/>
    <mergeCell ref="B10:D17"/>
    <mergeCell ref="B19:D19"/>
    <mergeCell ref="B18:J18"/>
    <mergeCell ref="E19:J19"/>
    <mergeCell ref="G14:J14"/>
    <mergeCell ref="E15:F17"/>
    <mergeCell ref="G15:J17"/>
    <mergeCell ref="E13:F13"/>
    <mergeCell ref="G13:J13"/>
    <mergeCell ref="E14:F14"/>
    <mergeCell ref="G11:J11"/>
    <mergeCell ref="B20:J20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0E42-0C90-47B3-86F7-D55C834A93AC}">
  <dimension ref="B1:U989"/>
  <sheetViews>
    <sheetView zoomScale="80" zoomScaleNormal="80" workbookViewId="0">
      <selection activeCell="B21" sqref="B21:B22"/>
    </sheetView>
  </sheetViews>
  <sheetFormatPr defaultColWidth="14.42578125" defaultRowHeight="15" customHeight="1"/>
  <cols>
    <col min="1" max="1" width="4.5703125" style="1" customWidth="1"/>
    <col min="2" max="2" width="28.5703125" style="1" customWidth="1"/>
    <col min="3" max="3" width="56.85546875" style="1" customWidth="1"/>
    <col min="4" max="4" width="10.5703125" style="1" customWidth="1"/>
    <col min="5" max="5" width="32.5703125" style="1" customWidth="1"/>
    <col min="6" max="6" width="24.42578125" style="1" customWidth="1"/>
    <col min="7" max="7" width="21.42578125" style="1" customWidth="1"/>
    <col min="8" max="8" width="27.5703125" style="1" customWidth="1"/>
    <col min="9" max="9" width="19.85546875" style="1" customWidth="1"/>
    <col min="10" max="10" width="20.5703125" style="1" customWidth="1"/>
    <col min="11" max="11" width="17.140625" style="1" customWidth="1"/>
    <col min="12" max="12" width="10.42578125" style="1" customWidth="1"/>
    <col min="13" max="13" width="22.5703125" style="1" customWidth="1"/>
    <col min="14" max="14" width="18" style="1" customWidth="1"/>
    <col min="15" max="15" width="26.5703125" style="1" customWidth="1"/>
    <col min="16" max="16" width="26.42578125" style="1" customWidth="1"/>
    <col min="17" max="28" width="8.5703125" style="1" customWidth="1"/>
    <col min="29" max="16384" width="14.42578125" style="1"/>
  </cols>
  <sheetData>
    <row r="1" spans="2:16" ht="14.25" customHeight="1" thickBot="1"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</row>
    <row r="2" spans="2:16" ht="21.75" customHeight="1" thickBot="1">
      <c r="B2" s="28" t="s">
        <v>0</v>
      </c>
      <c r="C2" s="260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</row>
    <row r="3" spans="2:16" ht="14.25" customHeight="1" thickBot="1">
      <c r="B3" s="27" t="s">
        <v>1</v>
      </c>
      <c r="C3" s="260"/>
      <c r="D3" s="238"/>
      <c r="E3" s="238"/>
      <c r="F3" s="238"/>
      <c r="G3" s="238"/>
      <c r="H3" s="240"/>
      <c r="I3" s="240"/>
      <c r="J3" s="238"/>
      <c r="K3" s="261"/>
      <c r="L3" s="238"/>
      <c r="M3" s="238"/>
      <c r="N3" s="238"/>
      <c r="O3" s="261"/>
      <c r="P3" s="238"/>
    </row>
    <row r="4" spans="2:16" ht="14.25" customHeight="1" thickBot="1">
      <c r="B4" s="24" t="s">
        <v>2</v>
      </c>
      <c r="C4" s="26" t="s">
        <v>3</v>
      </c>
      <c r="D4" s="238"/>
      <c r="E4" s="238"/>
      <c r="F4" s="238"/>
      <c r="G4" s="238"/>
      <c r="H4" s="241"/>
      <c r="I4" s="25"/>
      <c r="J4" s="238"/>
      <c r="K4" s="261"/>
      <c r="L4" s="238"/>
      <c r="M4" s="238"/>
      <c r="N4" s="238"/>
      <c r="O4" s="261"/>
      <c r="P4" s="238"/>
    </row>
    <row r="5" spans="2:16" ht="14.25" customHeight="1" thickBot="1">
      <c r="B5" s="24" t="s">
        <v>4</v>
      </c>
      <c r="C5" s="26" t="s">
        <v>5</v>
      </c>
      <c r="D5" s="238"/>
      <c r="E5" s="238"/>
      <c r="F5" s="238"/>
      <c r="G5" s="238"/>
      <c r="H5" s="239"/>
      <c r="I5" s="25"/>
      <c r="J5" s="238"/>
      <c r="K5" s="261"/>
      <c r="L5" s="261"/>
      <c r="M5" s="261"/>
      <c r="N5" s="261"/>
      <c r="O5" s="261"/>
      <c r="P5" s="238"/>
    </row>
    <row r="6" spans="2:16" ht="14.25" customHeight="1" thickBot="1">
      <c r="B6" s="24" t="s">
        <v>6</v>
      </c>
      <c r="C6" s="26" t="s">
        <v>7</v>
      </c>
      <c r="D6" s="238"/>
      <c r="E6" s="238"/>
      <c r="F6" s="238"/>
      <c r="G6" s="238"/>
      <c r="H6" s="239"/>
      <c r="I6" s="25"/>
      <c r="J6" s="238"/>
      <c r="K6" s="238"/>
      <c r="L6" s="238"/>
      <c r="M6" s="238"/>
      <c r="N6" s="238"/>
      <c r="O6" s="238"/>
      <c r="P6" s="238"/>
    </row>
    <row r="7" spans="2:16" ht="14.25" customHeight="1" thickBot="1">
      <c r="B7" s="24" t="s">
        <v>8</v>
      </c>
      <c r="C7" s="26" t="s">
        <v>9</v>
      </c>
      <c r="D7" s="238"/>
      <c r="E7" s="238"/>
      <c r="F7" s="238"/>
      <c r="G7" s="238"/>
      <c r="H7" s="239"/>
      <c r="I7" s="25"/>
      <c r="J7" s="238"/>
      <c r="K7" s="238"/>
      <c r="L7" s="238"/>
      <c r="M7" s="238"/>
      <c r="N7" s="238"/>
      <c r="O7" s="238"/>
      <c r="P7" s="238"/>
    </row>
    <row r="8" spans="2:16" ht="14.25" customHeight="1" thickBot="1">
      <c r="B8" s="24" t="s">
        <v>10</v>
      </c>
      <c r="C8" s="23" t="s">
        <v>11</v>
      </c>
      <c r="D8" s="238"/>
      <c r="E8" s="238"/>
      <c r="F8" s="238"/>
      <c r="G8" s="238"/>
      <c r="H8" s="21"/>
      <c r="I8" s="238"/>
      <c r="J8" s="238"/>
      <c r="K8" s="238"/>
      <c r="L8" s="238"/>
      <c r="M8" s="238"/>
      <c r="N8" s="238"/>
      <c r="O8" s="238"/>
      <c r="P8" s="238"/>
    </row>
    <row r="9" spans="2:16" ht="14.25" customHeight="1">
      <c r="B9" s="22"/>
      <c r="C9" s="238"/>
      <c r="D9" s="238"/>
      <c r="E9" s="238"/>
      <c r="F9" s="238"/>
      <c r="G9" s="238"/>
      <c r="H9" s="21"/>
      <c r="I9" s="21"/>
      <c r="J9" s="238"/>
      <c r="K9" s="238"/>
      <c r="L9" s="238"/>
      <c r="M9" s="238"/>
      <c r="N9" s="238"/>
      <c r="O9" s="238"/>
      <c r="P9" s="238"/>
    </row>
    <row r="10" spans="2:16" ht="14.25" customHeight="1" thickBot="1">
      <c r="B10" s="238"/>
      <c r="C10" s="238"/>
      <c r="D10" s="238"/>
      <c r="E10" s="238"/>
      <c r="F10" s="238"/>
      <c r="G10" s="238"/>
      <c r="H10" s="238"/>
      <c r="I10" s="237"/>
      <c r="J10" s="238"/>
      <c r="K10" s="239"/>
      <c r="L10" s="239"/>
      <c r="M10" s="239"/>
      <c r="N10" s="239"/>
      <c r="O10" s="239"/>
      <c r="P10" s="239"/>
    </row>
    <row r="11" spans="2:16" ht="21" customHeight="1" thickBot="1">
      <c r="B11" s="280" t="s">
        <v>12</v>
      </c>
      <c r="C11" s="281"/>
      <c r="D11" s="281"/>
      <c r="E11" s="281"/>
      <c r="F11" s="281"/>
      <c r="G11" s="281"/>
      <c r="H11" s="282"/>
      <c r="I11" s="237"/>
      <c r="J11" s="238"/>
      <c r="K11" s="239"/>
      <c r="L11" s="239"/>
      <c r="M11" s="239"/>
      <c r="N11" s="239"/>
      <c r="O11" s="239"/>
      <c r="P11" s="239"/>
    </row>
    <row r="12" spans="2:16" ht="14.25" customHeight="1" thickBot="1">
      <c r="B12" s="20" t="s">
        <v>13</v>
      </c>
      <c r="C12" s="19" t="s">
        <v>14</v>
      </c>
      <c r="D12" s="303" t="s">
        <v>15</v>
      </c>
      <c r="E12" s="304"/>
      <c r="F12" s="303" t="s">
        <v>16</v>
      </c>
      <c r="G12" s="318"/>
      <c r="H12" s="304"/>
      <c r="I12" s="237"/>
      <c r="J12" s="238"/>
      <c r="K12" s="239"/>
      <c r="L12" s="239"/>
      <c r="M12" s="239"/>
      <c r="N12" s="239"/>
      <c r="O12" s="239"/>
      <c r="P12" s="239"/>
    </row>
    <row r="13" spans="2:16" ht="17.100000000000001" customHeight="1" thickBot="1">
      <c r="B13" s="244" t="s">
        <v>17</v>
      </c>
      <c r="C13" s="18">
        <v>181</v>
      </c>
      <c r="D13" s="283">
        <v>500</v>
      </c>
      <c r="E13" s="284"/>
      <c r="F13" s="319" t="s">
        <v>18</v>
      </c>
      <c r="G13" s="320"/>
      <c r="H13" s="321"/>
      <c r="I13" s="237"/>
      <c r="J13" s="238"/>
      <c r="K13" s="239"/>
      <c r="L13" s="239"/>
      <c r="M13" s="239"/>
      <c r="N13" s="239"/>
      <c r="O13" s="239"/>
      <c r="P13" s="239"/>
    </row>
    <row r="14" spans="2:16" ht="14.25" customHeight="1" thickBot="1">
      <c r="B14" s="244" t="s">
        <v>19</v>
      </c>
      <c r="C14" s="277">
        <v>40000</v>
      </c>
      <c r="D14" s="278"/>
      <c r="E14" s="279"/>
      <c r="F14" s="322"/>
      <c r="G14" s="323"/>
      <c r="H14" s="324"/>
      <c r="I14" s="237"/>
      <c r="J14" s="238"/>
      <c r="K14" s="239"/>
      <c r="L14" s="239"/>
      <c r="M14" s="239"/>
      <c r="N14" s="239"/>
      <c r="O14" s="239"/>
      <c r="P14" s="239"/>
    </row>
    <row r="15" spans="2:16" ht="14.25" customHeight="1" thickBot="1">
      <c r="B15" s="243" t="s">
        <v>20</v>
      </c>
      <c r="C15" s="17">
        <v>0.03</v>
      </c>
      <c r="D15" s="285">
        <v>5.0000000000000001E-3</v>
      </c>
      <c r="E15" s="286"/>
      <c r="F15" s="325"/>
      <c r="G15" s="326"/>
      <c r="H15" s="327"/>
      <c r="I15" s="237"/>
      <c r="J15" s="238"/>
      <c r="K15" s="238"/>
      <c r="L15" s="238"/>
      <c r="M15" s="238"/>
      <c r="N15" s="238"/>
      <c r="O15" s="238"/>
      <c r="P15" s="238"/>
    </row>
    <row r="16" spans="2:16" ht="14.25" customHeight="1" thickBot="1">
      <c r="B16" s="243" t="s">
        <v>21</v>
      </c>
      <c r="C16" s="308">
        <v>50</v>
      </c>
      <c r="D16" s="309"/>
      <c r="E16" s="310"/>
      <c r="F16" s="328" t="s">
        <v>22</v>
      </c>
      <c r="G16" s="276"/>
      <c r="H16" s="329"/>
      <c r="I16" s="237"/>
      <c r="J16" s="238"/>
      <c r="K16" s="238"/>
      <c r="L16" s="238"/>
      <c r="M16" s="238"/>
      <c r="N16" s="238"/>
      <c r="O16" s="238"/>
      <c r="P16" s="238"/>
    </row>
    <row r="17" spans="2:10" ht="14.25" customHeight="1" thickBot="1">
      <c r="B17" s="270" t="s">
        <v>23</v>
      </c>
      <c r="C17" s="15" t="s">
        <v>24</v>
      </c>
      <c r="D17" s="274" t="s">
        <v>25</v>
      </c>
      <c r="E17" s="275"/>
      <c r="F17" s="330" t="s">
        <v>26</v>
      </c>
      <c r="G17" s="331"/>
      <c r="H17" s="332"/>
      <c r="I17" s="237"/>
      <c r="J17" s="238"/>
    </row>
    <row r="18" spans="2:10" ht="14.25" customHeight="1" thickBot="1">
      <c r="B18" s="271"/>
      <c r="C18" s="16">
        <f>C14*C15*C16</f>
        <v>60000</v>
      </c>
      <c r="D18" s="336">
        <f>C14*C16*D15</f>
        <v>10000</v>
      </c>
      <c r="E18" s="337"/>
      <c r="F18" s="333"/>
      <c r="G18" s="334"/>
      <c r="H18" s="335"/>
      <c r="I18" s="237"/>
      <c r="J18" s="238"/>
    </row>
    <row r="19" spans="2:10" ht="14.25" customHeight="1" thickBot="1">
      <c r="B19" s="272" t="s">
        <v>27</v>
      </c>
      <c r="C19" s="15" t="s">
        <v>28</v>
      </c>
      <c r="D19" s="274" t="s">
        <v>29</v>
      </c>
      <c r="E19" s="287"/>
      <c r="F19" s="293" t="s">
        <v>26</v>
      </c>
      <c r="G19" s="294"/>
      <c r="H19" s="295"/>
      <c r="I19" s="237"/>
      <c r="J19" s="238"/>
    </row>
    <row r="20" spans="2:10" ht="14.25" customHeight="1" thickBot="1">
      <c r="B20" s="273"/>
      <c r="C20" s="14">
        <f>(C13/10000)*C14</f>
        <v>724.00000000000011</v>
      </c>
      <c r="D20" s="276">
        <f>D13/10000*C14</f>
        <v>2000</v>
      </c>
      <c r="E20" s="276"/>
      <c r="F20" s="296"/>
      <c r="G20" s="297"/>
      <c r="H20" s="298"/>
      <c r="I20" s="237"/>
      <c r="J20" s="238"/>
    </row>
    <row r="21" spans="2:10" ht="14.25" customHeight="1" thickBot="1">
      <c r="B21" s="305" t="s">
        <v>30</v>
      </c>
      <c r="C21" s="13" t="s">
        <v>31</v>
      </c>
      <c r="D21" s="307" t="s">
        <v>32</v>
      </c>
      <c r="E21" s="307"/>
      <c r="F21" s="293" t="s">
        <v>26</v>
      </c>
      <c r="G21" s="294"/>
      <c r="H21" s="295"/>
      <c r="I21" s="237"/>
      <c r="J21" s="238"/>
    </row>
    <row r="22" spans="2:10" ht="40.5" customHeight="1" thickBot="1">
      <c r="B22" s="306"/>
      <c r="C22" s="12">
        <f>C20*F23+C15*C14*C16</f>
        <v>65285.2</v>
      </c>
      <c r="D22" s="338">
        <f>D20*H23+D15*C14*C16</f>
        <v>40340</v>
      </c>
      <c r="E22" s="339"/>
      <c r="F22" s="11" t="s">
        <v>33</v>
      </c>
      <c r="G22" s="10" t="s">
        <v>34</v>
      </c>
      <c r="H22" s="10" t="s">
        <v>35</v>
      </c>
      <c r="I22" s="253"/>
      <c r="J22" s="9"/>
    </row>
    <row r="23" spans="2:10" ht="14.25" customHeight="1" thickBot="1">
      <c r="B23" s="242" t="s">
        <v>36</v>
      </c>
      <c r="C23" s="315">
        <f>C22-D22</f>
        <v>24945.199999999997</v>
      </c>
      <c r="D23" s="316"/>
      <c r="E23" s="317"/>
      <c r="F23" s="301">
        <v>7.3</v>
      </c>
      <c r="G23" s="299">
        <v>13.71</v>
      </c>
      <c r="H23" s="301">
        <f>13.71+F23/5</f>
        <v>15.170000000000002</v>
      </c>
      <c r="I23" s="237"/>
      <c r="J23" s="238"/>
    </row>
    <row r="24" spans="2:10" ht="14.25" customHeight="1" thickBot="1">
      <c r="B24" s="245" t="s">
        <v>37</v>
      </c>
      <c r="C24" s="290">
        <v>90000</v>
      </c>
      <c r="D24" s="291"/>
      <c r="E24" s="292"/>
      <c r="F24" s="302"/>
      <c r="G24" s="300"/>
      <c r="H24" s="302"/>
      <c r="I24" s="238"/>
      <c r="J24" s="238"/>
    </row>
    <row r="25" spans="2:10" ht="14.25" customHeight="1">
      <c r="B25" s="238"/>
      <c r="C25" s="238"/>
      <c r="D25" s="238"/>
      <c r="E25" s="238"/>
      <c r="F25" s="238"/>
      <c r="G25" s="238"/>
      <c r="H25" s="238"/>
      <c r="I25" s="238"/>
      <c r="J25" s="238"/>
    </row>
    <row r="26" spans="2:10" ht="14.25" customHeight="1">
      <c r="B26" s="8" t="s">
        <v>38</v>
      </c>
      <c r="C26" s="238"/>
      <c r="D26" s="238"/>
      <c r="E26" s="238"/>
      <c r="F26" s="238"/>
      <c r="G26" s="238"/>
      <c r="H26" s="238"/>
      <c r="I26" s="238"/>
      <c r="J26" s="238"/>
    </row>
    <row r="27" spans="2:10" ht="14.25" customHeight="1">
      <c r="B27" s="312"/>
      <c r="C27" s="312"/>
      <c r="D27" s="312"/>
      <c r="E27" s="312"/>
      <c r="F27" s="312"/>
      <c r="G27" s="312"/>
      <c r="H27" s="312"/>
      <c r="I27" s="238"/>
      <c r="J27" s="238"/>
    </row>
    <row r="28" spans="2:10" ht="14.25" customHeight="1">
      <c r="B28" s="5"/>
      <c r="C28" s="5"/>
      <c r="D28" s="6"/>
      <c r="E28" s="7"/>
      <c r="F28" s="6"/>
      <c r="G28" s="6"/>
      <c r="H28" s="5"/>
      <c r="I28" s="238"/>
      <c r="J28" s="238"/>
    </row>
    <row r="29" spans="2:10" ht="14.25" customHeight="1">
      <c r="B29" s="254"/>
      <c r="C29" s="240"/>
      <c r="D29" s="288"/>
      <c r="E29" s="289"/>
      <c r="F29" s="240"/>
      <c r="G29" s="240"/>
      <c r="H29" s="239"/>
      <c r="I29" s="238"/>
      <c r="J29" s="238"/>
    </row>
    <row r="30" spans="2:10" ht="14.25" customHeight="1">
      <c r="B30" s="254"/>
      <c r="C30" s="239"/>
      <c r="D30" s="313"/>
      <c r="E30" s="313"/>
      <c r="F30" s="239"/>
      <c r="G30" s="239"/>
      <c r="H30" s="239"/>
      <c r="I30" s="238"/>
      <c r="J30" s="238"/>
    </row>
    <row r="31" spans="2:10" ht="14.25" customHeight="1">
      <c r="B31" s="254"/>
      <c r="C31" s="239"/>
      <c r="D31" s="313"/>
      <c r="E31" s="313"/>
      <c r="F31" s="239"/>
      <c r="G31" s="239"/>
      <c r="H31" s="239"/>
      <c r="I31" s="238"/>
      <c r="J31" s="238"/>
    </row>
    <row r="32" spans="2:10" ht="14.25" customHeight="1">
      <c r="B32" s="254"/>
      <c r="C32" s="241"/>
      <c r="D32" s="314"/>
      <c r="E32" s="313"/>
      <c r="F32" s="239"/>
      <c r="G32" s="239"/>
      <c r="H32" s="239"/>
      <c r="I32" s="238"/>
      <c r="J32" s="238"/>
    </row>
    <row r="33" spans="2:16" ht="14.25" customHeight="1">
      <c r="B33" s="254"/>
      <c r="C33" s="240"/>
      <c r="D33" s="289"/>
      <c r="E33" s="289"/>
      <c r="F33" s="240"/>
      <c r="G33" s="240"/>
      <c r="H33" s="239"/>
      <c r="I33" s="238"/>
      <c r="J33" s="238"/>
      <c r="K33" s="238"/>
      <c r="L33" s="238"/>
      <c r="M33" s="238"/>
      <c r="N33" s="238"/>
      <c r="O33" s="238"/>
      <c r="P33" s="238"/>
    </row>
    <row r="34" spans="2:16" ht="14.25" customHeight="1">
      <c r="B34" s="254"/>
      <c r="C34" s="239"/>
      <c r="D34" s="314"/>
      <c r="E34" s="313"/>
      <c r="F34" s="239"/>
      <c r="G34" s="239"/>
      <c r="H34" s="239"/>
      <c r="I34" s="238"/>
      <c r="J34" s="238"/>
      <c r="K34" s="238"/>
      <c r="L34" s="238"/>
      <c r="M34" s="238"/>
      <c r="N34" s="238"/>
      <c r="O34" s="238"/>
      <c r="P34" s="238"/>
    </row>
    <row r="35" spans="2:16" ht="14.25" customHeight="1">
      <c r="B35" s="4"/>
      <c r="C35" s="239"/>
      <c r="D35" s="313"/>
      <c r="E35" s="313"/>
      <c r="F35" s="239"/>
      <c r="G35" s="239"/>
      <c r="H35" s="239"/>
      <c r="I35" s="238"/>
      <c r="J35" s="238"/>
      <c r="K35" s="238"/>
      <c r="L35" s="238"/>
      <c r="M35" s="238"/>
      <c r="N35" s="238"/>
      <c r="O35" s="238"/>
      <c r="P35" s="238"/>
    </row>
    <row r="36" spans="2:16" ht="14.25" customHeight="1">
      <c r="B36" s="4"/>
      <c r="C36" s="239"/>
      <c r="D36" s="313"/>
      <c r="E36" s="313"/>
      <c r="F36" s="239"/>
      <c r="G36" s="239"/>
      <c r="H36" s="239"/>
      <c r="I36" s="238"/>
      <c r="J36" s="238"/>
      <c r="K36" s="238"/>
      <c r="L36" s="238"/>
      <c r="M36" s="238"/>
      <c r="N36" s="238"/>
      <c r="O36" s="238"/>
      <c r="P36" s="238"/>
    </row>
    <row r="37" spans="2:16" ht="14.25" customHeight="1">
      <c r="B37" s="254"/>
      <c r="C37" s="3"/>
      <c r="D37" s="289"/>
      <c r="E37" s="289"/>
      <c r="F37" s="240"/>
      <c r="G37" s="240"/>
      <c r="H37" s="254"/>
      <c r="I37" s="238"/>
      <c r="J37" s="238"/>
      <c r="K37" s="238"/>
      <c r="L37" s="238"/>
      <c r="M37" s="238"/>
      <c r="N37" s="238"/>
      <c r="O37" s="238"/>
      <c r="P37" s="238"/>
    </row>
    <row r="38" spans="2:16" ht="14.25" customHeight="1">
      <c r="B38" s="254"/>
      <c r="C38" s="3"/>
      <c r="D38" s="254"/>
      <c r="E38" s="241"/>
      <c r="F38" s="241"/>
      <c r="G38" s="241"/>
      <c r="H38" s="239"/>
      <c r="I38" s="238"/>
      <c r="J38" s="238"/>
      <c r="K38" s="238"/>
      <c r="L38" s="238"/>
      <c r="M38" s="238"/>
      <c r="N38" s="238"/>
      <c r="O38" s="238"/>
      <c r="P38" s="238"/>
    </row>
    <row r="39" spans="2:16" ht="14.25" customHeight="1"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</row>
    <row r="40" spans="2:16" ht="14.25" customHeight="1">
      <c r="B40" s="238"/>
      <c r="C40" s="238"/>
      <c r="D40" s="238"/>
      <c r="E40" s="238"/>
      <c r="F40" s="238"/>
      <c r="G40" s="238"/>
      <c r="H40" s="238"/>
      <c r="I40" s="238"/>
      <c r="J40" s="238"/>
      <c r="K40" s="238"/>
      <c r="L40" s="238"/>
      <c r="M40" s="238"/>
      <c r="N40" s="238"/>
      <c r="O40" s="238"/>
      <c r="P40" s="238"/>
    </row>
    <row r="41" spans="2:16" ht="14.25" customHeight="1"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</row>
    <row r="42" spans="2:16" ht="14.25" customHeight="1"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</row>
    <row r="43" spans="2:16" ht="14.25" customHeight="1">
      <c r="B43" s="238"/>
      <c r="C43" s="238"/>
      <c r="D43" s="238"/>
      <c r="E43" s="238"/>
      <c r="F43" s="238"/>
      <c r="G43" s="238"/>
      <c r="H43" s="238"/>
      <c r="I43" s="238"/>
      <c r="J43" s="238"/>
      <c r="K43" s="238"/>
      <c r="L43" s="238"/>
      <c r="M43" s="238"/>
      <c r="N43" s="238"/>
      <c r="O43" s="238"/>
      <c r="P43" s="238"/>
    </row>
    <row r="44" spans="2:16" ht="14.25" customHeight="1">
      <c r="B44" s="238"/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8"/>
      <c r="N44" s="238"/>
      <c r="O44" s="238"/>
      <c r="P44" s="238"/>
    </row>
    <row r="45" spans="2:16" ht="14.25" customHeight="1">
      <c r="B45" s="238"/>
      <c r="C45" s="238"/>
      <c r="D45" s="238"/>
      <c r="E45" s="238"/>
      <c r="F45" s="238"/>
      <c r="G45" s="238"/>
      <c r="H45" s="238"/>
      <c r="I45" s="238"/>
      <c r="J45" s="238"/>
      <c r="K45" s="238"/>
      <c r="L45" s="238"/>
      <c r="M45" s="238"/>
      <c r="N45" s="238"/>
      <c r="O45" s="238"/>
      <c r="P45" s="238"/>
    </row>
    <row r="46" spans="2:16" ht="14.25" customHeight="1">
      <c r="B46" s="238"/>
      <c r="C46" s="238"/>
      <c r="D46" s="238"/>
      <c r="E46" s="238"/>
      <c r="F46" s="238"/>
      <c r="G46" s="238"/>
      <c r="H46" s="238"/>
      <c r="I46" s="238"/>
      <c r="J46" s="238"/>
      <c r="K46" s="238"/>
      <c r="L46" s="238"/>
      <c r="M46" s="238"/>
      <c r="N46" s="238"/>
      <c r="O46" s="238"/>
      <c r="P46" s="237"/>
    </row>
    <row r="47" spans="2:16" ht="14.25" customHeight="1">
      <c r="B47" s="238"/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7"/>
    </row>
    <row r="48" spans="2:16" ht="14.25" customHeight="1">
      <c r="B48" s="238"/>
      <c r="C48" s="238"/>
      <c r="D48" s="238"/>
      <c r="E48" s="238"/>
      <c r="F48" s="238"/>
      <c r="G48" s="238"/>
      <c r="H48" s="238"/>
      <c r="I48" s="238"/>
      <c r="J48" s="238"/>
      <c r="K48" s="238"/>
      <c r="L48" s="238"/>
      <c r="M48" s="238"/>
      <c r="N48" s="238"/>
      <c r="O48" s="238"/>
      <c r="P48" s="237"/>
    </row>
    <row r="49" spans="16:21" ht="14.25" customHeight="1">
      <c r="P49" s="237"/>
      <c r="Q49" s="238"/>
      <c r="R49" s="238"/>
      <c r="S49" s="238"/>
      <c r="T49" s="238"/>
      <c r="U49" s="238"/>
    </row>
    <row r="50" spans="16:21" ht="14.25" customHeight="1">
      <c r="P50" s="237"/>
      <c r="Q50" s="238"/>
      <c r="R50" s="238"/>
      <c r="S50" s="238"/>
      <c r="T50" s="238"/>
      <c r="U50" s="238"/>
    </row>
    <row r="51" spans="16:21" ht="14.25" customHeight="1">
      <c r="P51" s="237"/>
      <c r="Q51" s="238"/>
      <c r="R51" s="238"/>
      <c r="S51" s="238"/>
      <c r="T51" s="238"/>
      <c r="U51" s="238"/>
    </row>
    <row r="52" spans="16:21" ht="14.25" customHeight="1">
      <c r="P52" s="238"/>
      <c r="Q52" s="238"/>
      <c r="R52" s="238"/>
      <c r="S52" s="238"/>
      <c r="T52" s="238"/>
      <c r="U52" s="237"/>
    </row>
    <row r="53" spans="16:21" ht="14.25" customHeight="1">
      <c r="P53" s="238"/>
      <c r="Q53" s="238"/>
      <c r="R53" s="238"/>
      <c r="S53" s="238"/>
      <c r="T53" s="238"/>
      <c r="U53" s="237"/>
    </row>
    <row r="54" spans="16:21" ht="14.25" customHeight="1">
      <c r="P54" s="238"/>
      <c r="Q54" s="238"/>
      <c r="R54" s="238"/>
      <c r="S54" s="238"/>
      <c r="T54" s="238"/>
      <c r="U54" s="237"/>
    </row>
    <row r="55" spans="16:21" ht="14.25" customHeight="1">
      <c r="P55" s="238"/>
      <c r="Q55" s="238"/>
      <c r="R55" s="238"/>
      <c r="S55" s="238"/>
      <c r="T55" s="238"/>
      <c r="U55" s="237"/>
    </row>
    <row r="56" spans="16:21" ht="14.25" customHeight="1">
      <c r="P56" s="238"/>
      <c r="Q56" s="238"/>
      <c r="R56" s="238"/>
      <c r="S56" s="238"/>
      <c r="T56" s="238"/>
      <c r="U56" s="237"/>
    </row>
    <row r="57" spans="16:21" ht="14.25" customHeight="1">
      <c r="P57" s="238"/>
      <c r="Q57" s="238"/>
      <c r="R57" s="238"/>
      <c r="S57" s="238"/>
      <c r="T57" s="238"/>
      <c r="U57" s="237"/>
    </row>
    <row r="58" spans="16:21" ht="14.25" customHeight="1">
      <c r="P58" s="238"/>
      <c r="Q58" s="238"/>
      <c r="R58" s="238"/>
      <c r="S58" s="238"/>
      <c r="T58" s="238"/>
      <c r="U58" s="237"/>
    </row>
    <row r="59" spans="16:21" ht="42" customHeight="1">
      <c r="P59" s="238"/>
      <c r="Q59" s="238"/>
      <c r="R59" s="238"/>
      <c r="S59" s="238"/>
      <c r="T59" s="238"/>
      <c r="U59" s="311"/>
    </row>
    <row r="60" spans="16:21" ht="14.25" customHeight="1">
      <c r="P60" s="238"/>
      <c r="Q60" s="238"/>
      <c r="R60" s="238"/>
      <c r="S60" s="238"/>
      <c r="T60" s="238"/>
      <c r="U60" s="620"/>
    </row>
    <row r="61" spans="16:21" ht="57" customHeight="1">
      <c r="P61" s="238"/>
      <c r="Q61" s="238"/>
      <c r="R61" s="238"/>
      <c r="S61" s="238"/>
      <c r="T61" s="238"/>
      <c r="U61" s="237"/>
    </row>
    <row r="62" spans="16:21" ht="30.75" customHeight="1">
      <c r="P62" s="238"/>
      <c r="Q62" s="238"/>
      <c r="R62" s="238"/>
      <c r="S62" s="238"/>
      <c r="T62" s="238"/>
      <c r="U62" s="237"/>
    </row>
    <row r="63" spans="16:21" ht="14.25" customHeight="1">
      <c r="P63" s="238"/>
      <c r="Q63" s="238"/>
      <c r="R63" s="238"/>
      <c r="S63" s="238"/>
      <c r="T63" s="238"/>
      <c r="U63" s="237"/>
    </row>
    <row r="64" spans="16:21" ht="14.25" customHeight="1">
      <c r="P64" s="238"/>
      <c r="Q64" s="238"/>
      <c r="R64" s="238"/>
      <c r="S64" s="238"/>
      <c r="T64" s="238"/>
      <c r="U64" s="237"/>
    </row>
    <row r="65" spans="21:21" ht="14.25" customHeight="1">
      <c r="U65" s="237"/>
    </row>
    <row r="66" spans="21:21" ht="46.5" customHeight="1">
      <c r="U66" s="237"/>
    </row>
    <row r="67" spans="21:21" ht="14.25" customHeight="1">
      <c r="U67" s="237"/>
    </row>
    <row r="68" spans="21:21" ht="14.25" customHeight="1">
      <c r="U68" s="237"/>
    </row>
    <row r="69" spans="21:21" ht="14.25" customHeight="1">
      <c r="U69" s="237"/>
    </row>
    <row r="70" spans="21:21" ht="14.25" customHeight="1">
      <c r="U70" s="237"/>
    </row>
    <row r="71" spans="21:21" ht="14.25" customHeight="1">
      <c r="U71" s="237"/>
    </row>
    <row r="72" spans="21:21" ht="14.25" customHeight="1">
      <c r="U72" s="237"/>
    </row>
    <row r="73" spans="21:21" ht="14.25" customHeight="1">
      <c r="U73" s="237"/>
    </row>
    <row r="74" spans="21:21" ht="14.25" customHeight="1">
      <c r="U74" s="237"/>
    </row>
    <row r="75" spans="21:21" ht="14.25" customHeight="1">
      <c r="U75" s="237"/>
    </row>
    <row r="76" spans="21:21" ht="14.25" customHeight="1">
      <c r="U76" s="237"/>
    </row>
    <row r="77" spans="21:21" ht="14.25" customHeight="1">
      <c r="U77" s="237"/>
    </row>
    <row r="78" spans="21:21" ht="14.25" customHeight="1">
      <c r="U78" s="237"/>
    </row>
    <row r="79" spans="21:21" ht="14.25" customHeight="1">
      <c r="U79" s="237"/>
    </row>
    <row r="80" spans="21:21" ht="14.25" customHeight="1">
      <c r="U80" s="237"/>
    </row>
    <row r="81" spans="2:21" ht="14.25" customHeight="1">
      <c r="B81" s="238"/>
      <c r="C81" s="238"/>
      <c r="D81" s="238"/>
      <c r="E81" s="238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38"/>
      <c r="T81" s="238"/>
      <c r="U81" s="237"/>
    </row>
    <row r="82" spans="2:21" ht="14.25" customHeight="1">
      <c r="B82" s="238"/>
      <c r="C82" s="238"/>
      <c r="D82" s="238"/>
      <c r="E82" s="238"/>
      <c r="F82" s="238"/>
      <c r="G82" s="238"/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7"/>
    </row>
    <row r="83" spans="2:21" ht="14.25" customHeight="1">
      <c r="B83" s="238"/>
      <c r="C83" s="238"/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38"/>
      <c r="T83" s="238"/>
      <c r="U83" s="237"/>
    </row>
    <row r="84" spans="2:21" ht="14.25" customHeight="1">
      <c r="B84" s="238"/>
      <c r="C84" s="238"/>
      <c r="D84" s="238"/>
      <c r="E84" s="238"/>
      <c r="F84" s="238"/>
      <c r="G84" s="238"/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38"/>
      <c r="T84" s="238"/>
      <c r="U84" s="237"/>
    </row>
    <row r="85" spans="2:21" ht="14.25" customHeight="1">
      <c r="B85" s="237"/>
      <c r="C85" s="237"/>
      <c r="D85" s="237"/>
      <c r="E85" s="237"/>
      <c r="F85" s="237"/>
      <c r="G85" s="237"/>
      <c r="H85" s="237"/>
      <c r="I85" s="237"/>
      <c r="J85" s="237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37"/>
    </row>
    <row r="86" spans="2:21" ht="14.25" customHeight="1">
      <c r="B86" s="238"/>
      <c r="C86" s="238"/>
      <c r="D86" s="238"/>
      <c r="E86" s="238"/>
      <c r="F86" s="238"/>
      <c r="G86" s="238"/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38"/>
      <c r="T86" s="238"/>
      <c r="U86" s="238"/>
    </row>
    <row r="87" spans="2:21" ht="14.25" customHeight="1">
      <c r="B87" s="2"/>
      <c r="C87" s="238"/>
      <c r="D87" s="238"/>
      <c r="E87" s="238"/>
      <c r="F87" s="238"/>
      <c r="G87" s="238"/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38"/>
      <c r="T87" s="238"/>
      <c r="U87" s="238"/>
    </row>
    <row r="88" spans="2:21" ht="14.25" customHeight="1">
      <c r="B88" s="238"/>
      <c r="C88" s="238"/>
      <c r="D88" s="238"/>
      <c r="E88" s="238"/>
      <c r="F88" s="238"/>
      <c r="G88" s="23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38"/>
      <c r="T88" s="238"/>
      <c r="U88" s="238"/>
    </row>
    <row r="89" spans="2:21" ht="14.25" customHeight="1">
      <c r="B89" s="238"/>
      <c r="C89" s="238"/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38"/>
      <c r="T89" s="238"/>
      <c r="U89" s="238"/>
    </row>
    <row r="90" spans="2:21" ht="14.25" customHeight="1">
      <c r="B90" s="238"/>
      <c r="C90" s="238"/>
      <c r="D90" s="238"/>
      <c r="E90" s="238"/>
      <c r="F90" s="238"/>
      <c r="G90" s="238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38"/>
      <c r="T90" s="238"/>
      <c r="U90" s="238"/>
    </row>
    <row r="91" spans="2:21" ht="14.25" customHeight="1">
      <c r="B91" s="238"/>
      <c r="C91" s="238"/>
      <c r="D91" s="238"/>
      <c r="E91" s="238"/>
      <c r="F91" s="238"/>
      <c r="G91" s="238"/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38"/>
      <c r="T91" s="238"/>
      <c r="U91" s="238"/>
    </row>
    <row r="92" spans="2:21" ht="14.25" customHeight="1">
      <c r="B92" s="238"/>
      <c r="C92" s="238"/>
      <c r="D92" s="238"/>
      <c r="E92" s="238"/>
      <c r="F92" s="238"/>
      <c r="G92" s="238"/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38"/>
      <c r="T92" s="238"/>
      <c r="U92" s="238"/>
    </row>
    <row r="93" spans="2:21" ht="14.25" customHeight="1">
      <c r="B93" s="238"/>
      <c r="C93" s="238"/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38"/>
      <c r="T93" s="238"/>
      <c r="U93" s="238"/>
    </row>
    <row r="94" spans="2:21" ht="14.25" customHeight="1">
      <c r="B94" s="238"/>
      <c r="C94" s="238"/>
      <c r="D94" s="238"/>
      <c r="E94" s="238"/>
      <c r="F94" s="238"/>
      <c r="G94" s="238"/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38"/>
      <c r="T94" s="238"/>
      <c r="U94" s="238"/>
    </row>
    <row r="95" spans="2:21" ht="14.25" customHeight="1">
      <c r="B95" s="238"/>
      <c r="C95" s="238"/>
      <c r="D95" s="238"/>
      <c r="E95" s="238"/>
      <c r="F95" s="238"/>
      <c r="G95" s="238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</row>
    <row r="96" spans="2:21" ht="14.25" customHeight="1">
      <c r="B96" s="238"/>
      <c r="C96" s="238"/>
      <c r="D96" s="238"/>
      <c r="E96" s="238"/>
      <c r="F96" s="238"/>
      <c r="G96" s="238"/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38"/>
      <c r="T96" s="238"/>
      <c r="U96" s="238"/>
    </row>
    <row r="97" ht="14.25" customHeight="1"/>
    <row r="98" ht="14.25" customHeight="1"/>
    <row r="99" ht="28.5" customHeight="1"/>
    <row r="100" ht="26.25" customHeight="1"/>
    <row r="101" ht="14.25" customHeight="1"/>
    <row r="102" ht="14.25" customHeight="1"/>
    <row r="103" ht="14.25" customHeight="1"/>
    <row r="104" ht="27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258.75" customHeight="1"/>
    <row r="157" ht="14.25" customHeight="1"/>
    <row r="158" ht="330.75" customHeight="1"/>
    <row r="159" ht="14.25" customHeight="1"/>
    <row r="160" ht="409.5" customHeight="1"/>
    <row r="161" ht="14.25" customHeight="1"/>
    <row r="162" ht="14.25" customHeight="1"/>
    <row r="163" ht="14.25" customHeight="1"/>
    <row r="164" ht="14.25" customHeight="1"/>
    <row r="165" ht="14.25" customHeight="1"/>
    <row r="166" ht="24" customHeight="1"/>
    <row r="167" ht="14.25" customHeight="1"/>
    <row r="168" ht="24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26.25" customHeight="1"/>
    <row r="189" ht="14.25" customHeight="1"/>
    <row r="190" ht="26.25" customHeight="1"/>
    <row r="191" ht="14.25" customHeight="1"/>
    <row r="192" ht="26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8" ht="14.25" customHeight="1"/>
    <row r="209" ht="14.25" customHeight="1"/>
    <row r="210" ht="14.25" customHeight="1"/>
    <row r="212" ht="14.25" customHeight="1"/>
    <row r="213" ht="14.25" customHeight="1"/>
    <row r="215" ht="14.25" customHeight="1"/>
    <row r="216" ht="14.25" customHeight="1"/>
    <row r="217" ht="14.25" customHeight="1"/>
    <row r="219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</sheetData>
  <mergeCells count="40">
    <mergeCell ref="C23:E23"/>
    <mergeCell ref="F12:H12"/>
    <mergeCell ref="F13:H13"/>
    <mergeCell ref="F14:H15"/>
    <mergeCell ref="F16:H16"/>
    <mergeCell ref="F17:H17"/>
    <mergeCell ref="F18:H18"/>
    <mergeCell ref="D18:E18"/>
    <mergeCell ref="D22:E22"/>
    <mergeCell ref="U59:U60"/>
    <mergeCell ref="B27:H27"/>
    <mergeCell ref="D30:E30"/>
    <mergeCell ref="D31:E31"/>
    <mergeCell ref="D37:E37"/>
    <mergeCell ref="D35:E35"/>
    <mergeCell ref="D36:E36"/>
    <mergeCell ref="D32:E32"/>
    <mergeCell ref="D33:E33"/>
    <mergeCell ref="D34:E34"/>
    <mergeCell ref="B11:H11"/>
    <mergeCell ref="D13:E13"/>
    <mergeCell ref="D15:E15"/>
    <mergeCell ref="D19:E19"/>
    <mergeCell ref="D29:E29"/>
    <mergeCell ref="C24:E24"/>
    <mergeCell ref="F19:H19"/>
    <mergeCell ref="F20:H20"/>
    <mergeCell ref="F21:H21"/>
    <mergeCell ref="G23:G24"/>
    <mergeCell ref="F23:F24"/>
    <mergeCell ref="H23:H24"/>
    <mergeCell ref="D12:E12"/>
    <mergeCell ref="B21:B22"/>
    <mergeCell ref="D21:E21"/>
    <mergeCell ref="C16:E16"/>
    <mergeCell ref="B17:B18"/>
    <mergeCell ref="B19:B20"/>
    <mergeCell ref="D17:E17"/>
    <mergeCell ref="D20:E20"/>
    <mergeCell ref="C14:E14"/>
  </mergeCells>
  <pageMargins left="0.7" right="0.7" top="0.75" bottom="0.75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70201-403D-4B81-91EA-D548A0AB14F2}">
  <dimension ref="A1:Z1000"/>
  <sheetViews>
    <sheetView zoomScale="80" zoomScaleNormal="80" workbookViewId="0">
      <selection activeCell="E4" sqref="E4"/>
    </sheetView>
  </sheetViews>
  <sheetFormatPr defaultColWidth="14.42578125" defaultRowHeight="15" customHeight="1"/>
  <cols>
    <col min="1" max="1" width="6.42578125" style="1" customWidth="1"/>
    <col min="2" max="2" width="12.85546875" style="1" customWidth="1"/>
    <col min="3" max="3" width="31.5703125" style="1" customWidth="1"/>
    <col min="4" max="4" width="12.85546875" style="1" customWidth="1"/>
    <col min="5" max="5" width="13" style="1" customWidth="1"/>
    <col min="6" max="6" width="12.140625" style="1" customWidth="1"/>
    <col min="7" max="7" width="13" style="1" customWidth="1"/>
    <col min="8" max="8" width="14" style="1" customWidth="1"/>
    <col min="9" max="9" width="11.5703125" style="1" customWidth="1"/>
    <col min="10" max="10" width="16.42578125" style="1" customWidth="1"/>
    <col min="11" max="26" width="8.5703125" style="1" customWidth="1"/>
    <col min="27" max="16384" width="14.42578125" style="1"/>
  </cols>
  <sheetData>
    <row r="1" spans="1:26" ht="14.25" customHeight="1" thickBot="1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</row>
    <row r="2" spans="1:26" ht="14.25" customHeight="1" thickBot="1">
      <c r="A2" s="239"/>
      <c r="B2" s="46" t="s">
        <v>39</v>
      </c>
      <c r="C2" s="305" t="s">
        <v>40</v>
      </c>
      <c r="D2" s="621"/>
      <c r="E2" s="621"/>
      <c r="F2" s="621"/>
      <c r="G2" s="621"/>
      <c r="H2" s="621"/>
      <c r="I2" s="622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</row>
    <row r="3" spans="1:26" ht="14.25" customHeight="1" thickBot="1">
      <c r="A3" s="239"/>
      <c r="B3" s="270" t="s">
        <v>41</v>
      </c>
      <c r="C3" s="252" t="s">
        <v>42</v>
      </c>
      <c r="D3" s="45" t="s">
        <v>43</v>
      </c>
      <c r="E3" s="38" t="s">
        <v>44</v>
      </c>
      <c r="F3" s="44" t="s">
        <v>45</v>
      </c>
      <c r="G3" s="40" t="s">
        <v>46</v>
      </c>
      <c r="H3" s="221" t="s">
        <v>47</v>
      </c>
      <c r="I3" s="38" t="s">
        <v>48</v>
      </c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  <c r="W3" s="239"/>
      <c r="X3" s="239"/>
      <c r="Y3" s="239"/>
      <c r="Z3" s="239"/>
    </row>
    <row r="4" spans="1:26" ht="14.25" customHeight="1" thickBot="1">
      <c r="A4" s="239"/>
      <c r="B4" s="623"/>
      <c r="C4" s="23" t="s">
        <v>49</v>
      </c>
      <c r="D4" s="247" t="s">
        <v>50</v>
      </c>
      <c r="E4" s="247" t="s">
        <v>51</v>
      </c>
      <c r="F4" s="247" t="s">
        <v>52</v>
      </c>
      <c r="G4" s="29" t="s">
        <v>53</v>
      </c>
      <c r="H4" s="222" t="s">
        <v>54</v>
      </c>
      <c r="I4" s="247" t="s">
        <v>55</v>
      </c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</row>
    <row r="5" spans="1:26" ht="14.25" customHeight="1" thickBot="1">
      <c r="A5" s="239"/>
      <c r="B5" s="623"/>
      <c r="C5" s="23" t="s">
        <v>56</v>
      </c>
      <c r="D5" s="247" t="s">
        <v>57</v>
      </c>
      <c r="E5" s="247" t="s">
        <v>58</v>
      </c>
      <c r="F5" s="247" t="s">
        <v>50</v>
      </c>
      <c r="G5" s="29" t="s">
        <v>59</v>
      </c>
      <c r="H5" s="223" t="s">
        <v>60</v>
      </c>
      <c r="I5" s="247" t="s">
        <v>61</v>
      </c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</row>
    <row r="6" spans="1:26" ht="14.25" customHeight="1" thickBot="1">
      <c r="A6" s="239"/>
      <c r="B6" s="623"/>
      <c r="C6" s="23" t="s">
        <v>62</v>
      </c>
      <c r="D6" s="247" t="s">
        <v>63</v>
      </c>
      <c r="E6" s="247" t="s">
        <v>64</v>
      </c>
      <c r="F6" s="247" t="s">
        <v>65</v>
      </c>
      <c r="G6" s="29" t="s">
        <v>66</v>
      </c>
      <c r="H6" s="222" t="s">
        <v>67</v>
      </c>
      <c r="I6" s="247" t="s">
        <v>68</v>
      </c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</row>
    <row r="7" spans="1:26" ht="14.25" customHeight="1">
      <c r="A7" s="239"/>
      <c r="B7" s="623"/>
      <c r="C7" s="270" t="s">
        <v>69</v>
      </c>
      <c r="D7" s="272" t="s">
        <v>70</v>
      </c>
      <c r="E7" s="272" t="s">
        <v>70</v>
      </c>
      <c r="F7" s="272" t="s">
        <v>71</v>
      </c>
      <c r="G7" s="353" t="s">
        <v>71</v>
      </c>
      <c r="H7" s="355" t="s">
        <v>72</v>
      </c>
      <c r="I7" s="357" t="s">
        <v>73</v>
      </c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9"/>
      <c r="V7" s="239"/>
      <c r="W7" s="239"/>
      <c r="X7" s="239"/>
      <c r="Y7" s="239"/>
      <c r="Z7" s="239"/>
    </row>
    <row r="8" spans="1:26" ht="14.25" customHeight="1" thickBot="1">
      <c r="A8" s="239"/>
      <c r="B8" s="623"/>
      <c r="C8" s="624"/>
      <c r="D8" s="273"/>
      <c r="E8" s="624"/>
      <c r="F8" s="273"/>
      <c r="G8" s="354"/>
      <c r="H8" s="356"/>
      <c r="I8" s="358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</row>
    <row r="9" spans="1:26" ht="14.25" customHeight="1" thickBot="1">
      <c r="A9" s="239"/>
      <c r="B9" s="623"/>
      <c r="C9" s="23" t="s">
        <v>74</v>
      </c>
      <c r="D9" s="43" t="s">
        <v>75</v>
      </c>
      <c r="E9" s="43" t="s">
        <v>76</v>
      </c>
      <c r="F9" s="43" t="s">
        <v>77</v>
      </c>
      <c r="G9" s="31" t="s">
        <v>78</v>
      </c>
      <c r="H9" s="224" t="s">
        <v>79</v>
      </c>
      <c r="I9" s="251" t="s">
        <v>80</v>
      </c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39"/>
      <c r="Z9" s="239"/>
    </row>
    <row r="10" spans="1:26" ht="14.25" customHeight="1" thickBot="1">
      <c r="A10" s="239"/>
      <c r="B10" s="624"/>
      <c r="C10" s="23" t="s">
        <v>81</v>
      </c>
      <c r="D10" s="247" t="s">
        <v>82</v>
      </c>
      <c r="E10" s="247" t="s">
        <v>83</v>
      </c>
      <c r="F10" s="247" t="s">
        <v>75</v>
      </c>
      <c r="G10" s="31" t="s">
        <v>84</v>
      </c>
      <c r="H10" s="246" t="s">
        <v>85</v>
      </c>
      <c r="I10" s="29" t="s">
        <v>80</v>
      </c>
      <c r="J10" s="42" t="s">
        <v>86</v>
      </c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39"/>
      <c r="Z10" s="239"/>
    </row>
    <row r="11" spans="1:26" ht="25.35" customHeight="1" thickBot="1">
      <c r="A11" s="239"/>
      <c r="B11" s="239"/>
      <c r="C11" s="239"/>
      <c r="D11" s="239"/>
      <c r="E11" s="239"/>
      <c r="F11" s="239"/>
      <c r="G11" s="239"/>
      <c r="H11" s="313"/>
      <c r="I11" s="620"/>
      <c r="J11" s="239"/>
      <c r="K11" s="21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</row>
    <row r="12" spans="1:26" ht="30.75" customHeight="1" thickBot="1">
      <c r="A12" s="239"/>
      <c r="B12" s="340" t="s">
        <v>87</v>
      </c>
      <c r="C12" s="341"/>
      <c r="D12" s="341"/>
      <c r="E12" s="341"/>
      <c r="F12" s="341"/>
      <c r="G12" s="341"/>
      <c r="H12" s="341"/>
      <c r="I12" s="342"/>
      <c r="J12" s="239"/>
      <c r="K12" s="21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39"/>
      <c r="Z12" s="239"/>
    </row>
    <row r="13" spans="1:26" ht="14.25" customHeight="1" thickBot="1">
      <c r="A13" s="239"/>
      <c r="B13" s="254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</row>
    <row r="14" spans="1:26" ht="14.25" customHeight="1" thickBot="1">
      <c r="A14" s="239"/>
      <c r="B14" s="346" t="s">
        <v>88</v>
      </c>
      <c r="C14" s="252" t="s">
        <v>89</v>
      </c>
      <c r="D14" s="40" t="s">
        <v>90</v>
      </c>
      <c r="E14" s="41" t="s">
        <v>91</v>
      </c>
      <c r="F14" s="40" t="s">
        <v>92</v>
      </c>
      <c r="G14" s="39" t="s">
        <v>93</v>
      </c>
      <c r="H14" s="38" t="s">
        <v>94</v>
      </c>
      <c r="I14" s="239"/>
      <c r="J14" s="21"/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V14" s="239"/>
      <c r="W14" s="239"/>
      <c r="X14" s="239"/>
      <c r="Y14" s="239"/>
      <c r="Z14" s="239"/>
    </row>
    <row r="15" spans="1:26" ht="14.25" customHeight="1" thickBot="1">
      <c r="A15" s="239"/>
      <c r="B15" s="352"/>
      <c r="C15" s="23" t="s">
        <v>49</v>
      </c>
      <c r="D15" s="29" t="s">
        <v>51</v>
      </c>
      <c r="E15" s="36" t="s">
        <v>52</v>
      </c>
      <c r="F15" s="29" t="s">
        <v>53</v>
      </c>
      <c r="G15" s="35" t="s">
        <v>54</v>
      </c>
      <c r="H15" s="247" t="s">
        <v>61</v>
      </c>
      <c r="I15" s="239"/>
      <c r="J15" s="21"/>
      <c r="K15" s="37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239"/>
    </row>
    <row r="16" spans="1:26" ht="14.25" customHeight="1" thickBot="1">
      <c r="A16" s="239"/>
      <c r="B16" s="352"/>
      <c r="C16" s="23" t="s">
        <v>56</v>
      </c>
      <c r="D16" s="29" t="s">
        <v>58</v>
      </c>
      <c r="E16" s="36" t="s">
        <v>50</v>
      </c>
      <c r="F16" s="29" t="s">
        <v>59</v>
      </c>
      <c r="G16" s="35" t="s">
        <v>60</v>
      </c>
      <c r="H16" s="247" t="s">
        <v>61</v>
      </c>
      <c r="I16" s="239"/>
      <c r="J16" s="21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39"/>
      <c r="W16" s="239"/>
      <c r="X16" s="239"/>
      <c r="Y16" s="239"/>
      <c r="Z16" s="239"/>
    </row>
    <row r="17" spans="1:26" ht="14.25" customHeight="1" thickBot="1">
      <c r="A17" s="239"/>
      <c r="B17" s="352"/>
      <c r="C17" s="23" t="s">
        <v>62</v>
      </c>
      <c r="D17" s="254" t="s">
        <v>70</v>
      </c>
      <c r="E17" s="34" t="s">
        <v>71</v>
      </c>
      <c r="F17" s="254" t="s">
        <v>71</v>
      </c>
      <c r="G17" s="250" t="s">
        <v>72</v>
      </c>
      <c r="H17" s="33" t="s">
        <v>73</v>
      </c>
      <c r="I17" s="239"/>
      <c r="J17" s="21"/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V17" s="239"/>
      <c r="W17" s="239"/>
      <c r="X17" s="239"/>
      <c r="Y17" s="239"/>
      <c r="Z17" s="239"/>
    </row>
    <row r="18" spans="1:26" ht="14.25" customHeight="1">
      <c r="A18" s="239"/>
      <c r="B18" s="352"/>
      <c r="C18" s="343" t="s">
        <v>69</v>
      </c>
      <c r="D18" s="344" t="s">
        <v>64</v>
      </c>
      <c r="E18" s="344" t="s">
        <v>65</v>
      </c>
      <c r="F18" s="348" t="s">
        <v>66</v>
      </c>
      <c r="G18" s="346" t="s">
        <v>67</v>
      </c>
      <c r="H18" s="350" t="s">
        <v>68</v>
      </c>
      <c r="I18" s="239"/>
      <c r="J18" s="21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</row>
    <row r="19" spans="1:26" ht="14.25" customHeight="1" thickBot="1">
      <c r="A19" s="239"/>
      <c r="B19" s="352"/>
      <c r="C19" s="625"/>
      <c r="D19" s="345"/>
      <c r="E19" s="345"/>
      <c r="F19" s="349"/>
      <c r="G19" s="347"/>
      <c r="H19" s="351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239"/>
      <c r="V19" s="239"/>
      <c r="W19" s="239"/>
      <c r="X19" s="239"/>
      <c r="Y19" s="239"/>
      <c r="Z19" s="239"/>
    </row>
    <row r="20" spans="1:26" ht="14.25" customHeight="1" thickBot="1">
      <c r="A20" s="239"/>
      <c r="B20" s="352"/>
      <c r="C20" s="23" t="s">
        <v>74</v>
      </c>
      <c r="D20" s="31" t="s">
        <v>80</v>
      </c>
      <c r="E20" s="32" t="s">
        <v>80</v>
      </c>
      <c r="F20" s="31" t="s">
        <v>80</v>
      </c>
      <c r="G20" s="30" t="s">
        <v>80</v>
      </c>
      <c r="H20" s="247" t="s">
        <v>80</v>
      </c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</row>
    <row r="21" spans="1:26" ht="14.25" customHeight="1" thickBot="1">
      <c r="A21" s="239"/>
      <c r="B21" s="347"/>
      <c r="C21" s="23" t="s">
        <v>81</v>
      </c>
      <c r="D21" s="29" t="s">
        <v>80</v>
      </c>
      <c r="E21" s="248" t="s">
        <v>80</v>
      </c>
      <c r="F21" s="29" t="s">
        <v>80</v>
      </c>
      <c r="G21" s="249" t="s">
        <v>80</v>
      </c>
      <c r="H21" s="247" t="s">
        <v>80</v>
      </c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V21" s="239"/>
      <c r="W21" s="239"/>
      <c r="X21" s="239"/>
      <c r="Y21" s="239"/>
      <c r="Z21" s="239"/>
    </row>
    <row r="22" spans="1:26" ht="14.25" customHeight="1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39"/>
      <c r="V22" s="239"/>
      <c r="W22" s="239"/>
      <c r="X22" s="239"/>
      <c r="Y22" s="239"/>
      <c r="Z22" s="239"/>
    </row>
    <row r="23" spans="1:26" ht="14.25" customHeight="1">
      <c r="A23" s="239"/>
      <c r="B23" s="239"/>
      <c r="C23" s="239"/>
      <c r="D23" s="239"/>
      <c r="E23" s="239"/>
      <c r="F23" s="239"/>
      <c r="G23" s="238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9"/>
      <c r="W23" s="239"/>
      <c r="X23" s="239"/>
      <c r="Y23" s="239"/>
      <c r="Z23" s="239"/>
    </row>
    <row r="24" spans="1:26" ht="14.25" customHeight="1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</row>
    <row r="25" spans="1:26" ht="14.25" customHeight="1">
      <c r="A25" s="239"/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39"/>
      <c r="V25" s="239"/>
      <c r="W25" s="239"/>
      <c r="X25" s="239"/>
      <c r="Y25" s="239"/>
      <c r="Z25" s="239"/>
    </row>
    <row r="26" spans="1:26" ht="14.25" customHeight="1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39"/>
    </row>
    <row r="27" spans="1:26" ht="14.25" customHeight="1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  <c r="T27" s="239"/>
      <c r="U27" s="239"/>
      <c r="V27" s="239"/>
      <c r="W27" s="239"/>
      <c r="X27" s="239"/>
      <c r="Y27" s="239"/>
      <c r="Z27" s="239"/>
    </row>
    <row r="28" spans="1:26" ht="14.25" customHeight="1">
      <c r="A28" s="239"/>
      <c r="B28" s="239"/>
      <c r="C28" s="239"/>
      <c r="D28" s="239"/>
      <c r="E28" s="239"/>
      <c r="F28" s="239"/>
      <c r="G28" s="239"/>
      <c r="H28" s="239"/>
      <c r="I28" s="239"/>
      <c r="J28" s="239"/>
      <c r="K28" s="239"/>
      <c r="L28" s="239"/>
      <c r="M28" s="239"/>
      <c r="N28" s="239"/>
      <c r="O28" s="239"/>
      <c r="P28" s="239"/>
      <c r="Q28" s="239"/>
      <c r="R28" s="239"/>
      <c r="S28" s="239"/>
      <c r="T28" s="239"/>
      <c r="U28" s="239"/>
      <c r="V28" s="239"/>
      <c r="W28" s="239"/>
      <c r="X28" s="239"/>
      <c r="Y28" s="239"/>
      <c r="Z28" s="239"/>
    </row>
    <row r="29" spans="1:26" ht="14.25" customHeight="1">
      <c r="A29" s="239"/>
      <c r="B29" s="239"/>
      <c r="C29" s="239"/>
      <c r="D29" s="239"/>
      <c r="E29" s="239"/>
      <c r="F29" s="239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V29" s="239"/>
      <c r="W29" s="239"/>
      <c r="X29" s="239"/>
      <c r="Y29" s="239"/>
      <c r="Z29" s="239"/>
    </row>
    <row r="30" spans="1:26" ht="14.25" customHeight="1">
      <c r="A30" s="239"/>
      <c r="B30" s="239"/>
      <c r="C30" s="239"/>
      <c r="D30" s="239"/>
      <c r="E30" s="239"/>
      <c r="F30" s="239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239"/>
      <c r="T30" s="239"/>
      <c r="U30" s="239"/>
      <c r="V30" s="239"/>
      <c r="W30" s="239"/>
      <c r="X30" s="239"/>
      <c r="Y30" s="239"/>
      <c r="Z30" s="239"/>
    </row>
    <row r="31" spans="1:26" ht="14.25" customHeight="1">
      <c r="A31" s="239"/>
      <c r="B31" s="239"/>
      <c r="C31" s="239"/>
      <c r="D31" s="239"/>
      <c r="E31" s="239"/>
      <c r="F31" s="239"/>
      <c r="G31" s="239"/>
      <c r="H31" s="239"/>
      <c r="I31" s="239"/>
      <c r="J31" s="239"/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39"/>
      <c r="V31" s="239"/>
      <c r="W31" s="239"/>
      <c r="X31" s="239"/>
      <c r="Y31" s="239"/>
      <c r="Z31" s="239"/>
    </row>
    <row r="32" spans="1:26" ht="14.25" customHeight="1">
      <c r="A32" s="239"/>
      <c r="B32" s="239"/>
      <c r="C32" s="239"/>
      <c r="D32" s="239"/>
      <c r="E32" s="239"/>
      <c r="F32" s="239"/>
      <c r="G32" s="239"/>
      <c r="H32" s="239"/>
      <c r="I32" s="239"/>
      <c r="J32" s="239"/>
      <c r="K32" s="239"/>
      <c r="L32" s="239"/>
      <c r="M32" s="239"/>
      <c r="N32" s="239"/>
      <c r="O32" s="239"/>
      <c r="P32" s="239"/>
      <c r="Q32" s="239"/>
      <c r="R32" s="239"/>
      <c r="S32" s="239"/>
      <c r="T32" s="239"/>
      <c r="U32" s="239"/>
      <c r="V32" s="239"/>
      <c r="W32" s="239"/>
      <c r="X32" s="239"/>
      <c r="Y32" s="239"/>
      <c r="Z32" s="239"/>
    </row>
    <row r="33" spans="1:26" ht="14.25" customHeight="1">
      <c r="A33" s="239"/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39"/>
      <c r="Z33" s="239"/>
    </row>
    <row r="34" spans="1:26" ht="14.25" customHeight="1">
      <c r="A34" s="239"/>
      <c r="B34" s="239"/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  <c r="V34" s="239"/>
      <c r="W34" s="239"/>
      <c r="X34" s="239"/>
      <c r="Y34" s="239"/>
      <c r="Z34" s="239"/>
    </row>
    <row r="35" spans="1:26" ht="14.25" customHeight="1">
      <c r="A35" s="239"/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</row>
    <row r="36" spans="1:26" ht="14.25" customHeight="1">
      <c r="A36" s="239"/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V36" s="239"/>
      <c r="W36" s="239"/>
      <c r="X36" s="239"/>
      <c r="Y36" s="239"/>
      <c r="Z36" s="239"/>
    </row>
    <row r="37" spans="1:26" ht="14.25" customHeight="1">
      <c r="A37" s="239"/>
      <c r="B37" s="239"/>
      <c r="C37" s="239"/>
      <c r="D37" s="239"/>
      <c r="E37" s="239"/>
      <c r="F37" s="239"/>
      <c r="G37" s="239"/>
      <c r="H37" s="239"/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</row>
    <row r="38" spans="1:26" ht="14.25" customHeight="1">
      <c r="A38" s="239"/>
      <c r="B38" s="239"/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</row>
    <row r="39" spans="1:26" ht="14.25" customHeight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</row>
    <row r="40" spans="1:26" ht="14.2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</row>
    <row r="41" spans="1:26" ht="14.25" customHeight="1">
      <c r="A41" s="239"/>
      <c r="B41" s="239"/>
      <c r="C41" s="239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</row>
    <row r="42" spans="1:26" ht="14.25" customHeight="1">
      <c r="A42" s="239"/>
      <c r="B42" s="239"/>
      <c r="C42" s="239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</row>
    <row r="43" spans="1:26" ht="14.25" customHeight="1">
      <c r="A43" s="239"/>
      <c r="B43" s="239"/>
      <c r="C43" s="239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</row>
    <row r="44" spans="1:26" ht="14.25" customHeight="1">
      <c r="A44" s="239"/>
      <c r="B44" s="239"/>
      <c r="C44" s="239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</row>
    <row r="45" spans="1:26" ht="14.25" customHeight="1">
      <c r="A45" s="239"/>
      <c r="B45" s="239"/>
      <c r="C45" s="239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9"/>
      <c r="T45" s="239"/>
      <c r="U45" s="239"/>
      <c r="V45" s="239"/>
      <c r="W45" s="239"/>
      <c r="X45" s="239"/>
      <c r="Y45" s="239"/>
      <c r="Z45" s="239"/>
    </row>
    <row r="46" spans="1:26" ht="14.25" customHeight="1">
      <c r="A46" s="239"/>
      <c r="B46" s="239"/>
      <c r="C46" s="239"/>
      <c r="D46" s="239"/>
      <c r="E46" s="239"/>
      <c r="F46" s="239"/>
      <c r="G46" s="239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9"/>
      <c r="T46" s="239"/>
      <c r="U46" s="239"/>
      <c r="V46" s="239"/>
      <c r="W46" s="239"/>
      <c r="X46" s="239"/>
      <c r="Y46" s="239"/>
      <c r="Z46" s="239"/>
    </row>
    <row r="47" spans="1:26" ht="14.25" customHeight="1">
      <c r="A47" s="239"/>
      <c r="B47" s="239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9"/>
      <c r="T47" s="239"/>
      <c r="U47" s="239"/>
      <c r="V47" s="239"/>
      <c r="W47" s="239"/>
      <c r="X47" s="239"/>
      <c r="Y47" s="239"/>
      <c r="Z47" s="239"/>
    </row>
    <row r="48" spans="1:26" ht="14.25" customHeight="1">
      <c r="A48" s="239"/>
      <c r="B48" s="239"/>
      <c r="C48" s="239"/>
      <c r="D48" s="239"/>
      <c r="E48" s="239"/>
      <c r="F48" s="239"/>
      <c r="G48" s="239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9"/>
      <c r="T48" s="239"/>
      <c r="U48" s="239"/>
      <c r="V48" s="239"/>
      <c r="W48" s="239"/>
      <c r="X48" s="239"/>
      <c r="Y48" s="239"/>
      <c r="Z48" s="239"/>
    </row>
    <row r="49" spans="1:26" ht="14.25" customHeight="1">
      <c r="A49" s="239"/>
      <c r="B49" s="239"/>
      <c r="C49" s="239"/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9"/>
      <c r="T49" s="239"/>
      <c r="U49" s="239"/>
      <c r="V49" s="239"/>
      <c r="W49" s="239"/>
      <c r="X49" s="239"/>
      <c r="Y49" s="239"/>
      <c r="Z49" s="239"/>
    </row>
    <row r="50" spans="1:26" ht="14.25" customHeight="1">
      <c r="A50" s="239"/>
      <c r="B50" s="239"/>
      <c r="C50" s="239"/>
      <c r="D50" s="239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9"/>
      <c r="T50" s="239"/>
      <c r="U50" s="239"/>
      <c r="V50" s="239"/>
      <c r="W50" s="239"/>
      <c r="X50" s="239"/>
      <c r="Y50" s="239"/>
      <c r="Z50" s="239"/>
    </row>
    <row r="51" spans="1:26" ht="14.25" customHeight="1">
      <c r="A51" s="239"/>
      <c r="B51" s="239"/>
      <c r="C51" s="239"/>
      <c r="D51" s="239"/>
      <c r="E51" s="239"/>
      <c r="F51" s="239"/>
      <c r="G51" s="239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9"/>
      <c r="T51" s="239"/>
      <c r="U51" s="239"/>
      <c r="V51" s="239"/>
      <c r="W51" s="239"/>
      <c r="X51" s="239"/>
      <c r="Y51" s="239"/>
      <c r="Z51" s="239"/>
    </row>
    <row r="52" spans="1:26" ht="14.25" customHeight="1">
      <c r="A52" s="239"/>
      <c r="B52" s="239"/>
      <c r="C52" s="239"/>
      <c r="D52" s="239"/>
      <c r="E52" s="239"/>
      <c r="F52" s="239"/>
      <c r="G52" s="239"/>
      <c r="H52" s="239"/>
      <c r="I52" s="239"/>
      <c r="J52" s="239"/>
      <c r="K52" s="239"/>
      <c r="L52" s="239"/>
      <c r="M52" s="239"/>
      <c r="N52" s="239"/>
      <c r="O52" s="239"/>
      <c r="P52" s="239"/>
      <c r="Q52" s="239"/>
      <c r="R52" s="239"/>
      <c r="S52" s="239"/>
      <c r="T52" s="239"/>
      <c r="U52" s="239"/>
      <c r="V52" s="239"/>
      <c r="W52" s="239"/>
      <c r="X52" s="239"/>
      <c r="Y52" s="239"/>
      <c r="Z52" s="239"/>
    </row>
    <row r="53" spans="1:26" ht="14.25" customHeight="1">
      <c r="A53" s="239"/>
      <c r="B53" s="239"/>
      <c r="C53" s="239"/>
      <c r="D53" s="239"/>
      <c r="E53" s="239"/>
      <c r="F53" s="239"/>
      <c r="G53" s="239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</row>
    <row r="54" spans="1:26" ht="14.25" customHeight="1">
      <c r="A54" s="239"/>
      <c r="B54" s="239"/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</row>
    <row r="55" spans="1:26" ht="14.25" customHeight="1">
      <c r="A55" s="239"/>
      <c r="B55" s="239"/>
      <c r="C55" s="239"/>
      <c r="D55" s="239"/>
      <c r="E55" s="239"/>
      <c r="F55" s="239"/>
      <c r="G55" s="239"/>
      <c r="H55" s="239"/>
      <c r="I55" s="239"/>
      <c r="J55" s="239"/>
      <c r="K55" s="239"/>
      <c r="L55" s="239"/>
      <c r="M55" s="239"/>
      <c r="N55" s="239"/>
      <c r="O55" s="239"/>
      <c r="P55" s="239"/>
      <c r="Q55" s="239"/>
      <c r="R55" s="239"/>
      <c r="S55" s="239"/>
      <c r="T55" s="239"/>
      <c r="U55" s="239"/>
      <c r="V55" s="239"/>
      <c r="W55" s="239"/>
      <c r="X55" s="239"/>
      <c r="Y55" s="239"/>
      <c r="Z55" s="239"/>
    </row>
    <row r="56" spans="1:26" ht="14.25" customHeight="1">
      <c r="A56" s="239"/>
      <c r="B56" s="239"/>
      <c r="C56" s="239"/>
      <c r="D56" s="239"/>
      <c r="E56" s="239"/>
      <c r="F56" s="239"/>
      <c r="G56" s="239"/>
      <c r="H56" s="239"/>
      <c r="I56" s="239"/>
      <c r="J56" s="239"/>
      <c r="K56" s="239"/>
      <c r="L56" s="239"/>
      <c r="M56" s="239"/>
      <c r="N56" s="239"/>
      <c r="O56" s="239"/>
      <c r="P56" s="239"/>
      <c r="Q56" s="239"/>
      <c r="R56" s="239"/>
      <c r="S56" s="239"/>
      <c r="T56" s="239"/>
      <c r="U56" s="239"/>
      <c r="V56" s="239"/>
      <c r="W56" s="239"/>
      <c r="X56" s="239"/>
      <c r="Y56" s="239"/>
      <c r="Z56" s="239"/>
    </row>
    <row r="57" spans="1:26" ht="14.25" customHeight="1">
      <c r="A57" s="239"/>
      <c r="B57" s="239"/>
      <c r="C57" s="239"/>
      <c r="D57" s="239"/>
      <c r="E57" s="239"/>
      <c r="F57" s="239"/>
      <c r="G57" s="239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  <c r="Z57" s="239"/>
    </row>
    <row r="58" spans="1:26" ht="14.25" customHeight="1">
      <c r="A58" s="239"/>
      <c r="B58" s="239"/>
      <c r="C58" s="239"/>
      <c r="D58" s="239"/>
      <c r="E58" s="239"/>
      <c r="F58" s="239"/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</row>
    <row r="59" spans="1:26" ht="14.25" customHeight="1">
      <c r="A59" s="239"/>
      <c r="B59" s="239"/>
      <c r="C59" s="239"/>
      <c r="D59" s="239"/>
      <c r="E59" s="239"/>
      <c r="F59" s="239"/>
      <c r="G59" s="239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39"/>
      <c r="S59" s="239"/>
      <c r="T59" s="239"/>
      <c r="U59" s="239"/>
      <c r="V59" s="239"/>
      <c r="W59" s="239"/>
      <c r="X59" s="239"/>
      <c r="Y59" s="239"/>
      <c r="Z59" s="239"/>
    </row>
    <row r="60" spans="1:26" ht="14.25" customHeight="1">
      <c r="A60" s="239"/>
      <c r="B60" s="239"/>
      <c r="C60" s="239"/>
      <c r="D60" s="239"/>
      <c r="E60" s="239"/>
      <c r="F60" s="239"/>
      <c r="G60" s="239"/>
      <c r="H60" s="239"/>
      <c r="I60" s="239"/>
      <c r="J60" s="239"/>
      <c r="K60" s="239"/>
      <c r="L60" s="239"/>
      <c r="M60" s="239"/>
      <c r="N60" s="239"/>
      <c r="O60" s="239"/>
      <c r="P60" s="239"/>
      <c r="Q60" s="239"/>
      <c r="R60" s="239"/>
      <c r="S60" s="239"/>
      <c r="T60" s="239"/>
      <c r="U60" s="239"/>
      <c r="V60" s="239"/>
      <c r="W60" s="239"/>
      <c r="X60" s="239"/>
      <c r="Y60" s="239"/>
      <c r="Z60" s="239"/>
    </row>
    <row r="61" spans="1:26" ht="14.25" customHeight="1">
      <c r="A61" s="239"/>
      <c r="B61" s="239"/>
      <c r="C61" s="239"/>
      <c r="D61" s="239"/>
      <c r="E61" s="239"/>
      <c r="F61" s="239"/>
      <c r="G61" s="239"/>
      <c r="H61" s="239"/>
      <c r="I61" s="239"/>
      <c r="J61" s="239"/>
      <c r="K61" s="239"/>
      <c r="L61" s="239"/>
      <c r="M61" s="239"/>
      <c r="N61" s="239"/>
      <c r="O61" s="239"/>
      <c r="P61" s="239"/>
      <c r="Q61" s="239"/>
      <c r="R61" s="239"/>
      <c r="S61" s="239"/>
      <c r="T61" s="239"/>
      <c r="U61" s="239"/>
      <c r="V61" s="239"/>
      <c r="W61" s="239"/>
      <c r="X61" s="239"/>
      <c r="Y61" s="239"/>
      <c r="Z61" s="239"/>
    </row>
    <row r="62" spans="1:26" ht="14.25" customHeight="1">
      <c r="A62" s="239"/>
      <c r="B62" s="239"/>
      <c r="C62" s="239"/>
      <c r="D62" s="239"/>
      <c r="E62" s="239"/>
      <c r="F62" s="239"/>
      <c r="G62" s="239"/>
      <c r="H62" s="239"/>
      <c r="I62" s="239"/>
      <c r="J62" s="239"/>
      <c r="K62" s="239"/>
      <c r="L62" s="239"/>
      <c r="M62" s="239"/>
      <c r="N62" s="239"/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</row>
    <row r="63" spans="1:26" ht="14.25" customHeight="1">
      <c r="A63" s="239"/>
      <c r="B63" s="239"/>
      <c r="C63" s="239"/>
      <c r="D63" s="239"/>
      <c r="E63" s="239"/>
      <c r="F63" s="239"/>
      <c r="G63" s="239"/>
      <c r="H63" s="239"/>
      <c r="I63" s="239"/>
      <c r="J63" s="239"/>
      <c r="K63" s="239"/>
      <c r="L63" s="239"/>
      <c r="M63" s="239"/>
      <c r="N63" s="239"/>
      <c r="O63" s="239"/>
      <c r="P63" s="239"/>
      <c r="Q63" s="239"/>
      <c r="R63" s="239"/>
      <c r="S63" s="239"/>
      <c r="T63" s="239"/>
      <c r="U63" s="239"/>
      <c r="V63" s="239"/>
      <c r="W63" s="239"/>
      <c r="X63" s="239"/>
      <c r="Y63" s="239"/>
      <c r="Z63" s="239"/>
    </row>
    <row r="64" spans="1:26" ht="14.25" customHeight="1">
      <c r="A64" s="239"/>
      <c r="B64" s="239"/>
      <c r="C64" s="239"/>
      <c r="D64" s="239"/>
      <c r="E64" s="239"/>
      <c r="F64" s="239"/>
      <c r="G64" s="239"/>
      <c r="H64" s="239"/>
      <c r="I64" s="239"/>
      <c r="J64" s="239"/>
      <c r="K64" s="239"/>
      <c r="L64" s="239"/>
      <c r="M64" s="239"/>
      <c r="N64" s="239"/>
      <c r="O64" s="239"/>
      <c r="P64" s="239"/>
      <c r="Q64" s="239"/>
      <c r="R64" s="239"/>
      <c r="S64" s="239"/>
      <c r="T64" s="239"/>
      <c r="U64" s="239"/>
      <c r="V64" s="239"/>
      <c r="W64" s="239"/>
      <c r="X64" s="239"/>
      <c r="Y64" s="239"/>
      <c r="Z64" s="239"/>
    </row>
    <row r="65" spans="1:26" ht="14.25" customHeight="1">
      <c r="A65" s="239"/>
      <c r="B65" s="239"/>
      <c r="C65" s="239"/>
      <c r="D65" s="239"/>
      <c r="E65" s="239"/>
      <c r="F65" s="239"/>
      <c r="G65" s="239"/>
      <c r="H65" s="239"/>
      <c r="I65" s="239"/>
      <c r="J65" s="239"/>
      <c r="K65" s="239"/>
      <c r="L65" s="239"/>
      <c r="M65" s="239"/>
      <c r="N65" s="239"/>
      <c r="O65" s="239"/>
      <c r="P65" s="239"/>
      <c r="Q65" s="239"/>
      <c r="R65" s="239"/>
      <c r="S65" s="239"/>
      <c r="T65" s="239"/>
      <c r="U65" s="239"/>
      <c r="V65" s="239"/>
      <c r="W65" s="239"/>
      <c r="X65" s="239"/>
      <c r="Y65" s="239"/>
      <c r="Z65" s="239"/>
    </row>
    <row r="66" spans="1:26" ht="14.25" customHeight="1">
      <c r="A66" s="239"/>
      <c r="B66" s="239"/>
      <c r="C66" s="239"/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39"/>
      <c r="O66" s="239"/>
      <c r="P66" s="239"/>
      <c r="Q66" s="239"/>
      <c r="R66" s="239"/>
      <c r="S66" s="239"/>
      <c r="T66" s="239"/>
      <c r="U66" s="239"/>
      <c r="V66" s="239"/>
      <c r="W66" s="239"/>
      <c r="X66" s="239"/>
      <c r="Y66" s="239"/>
      <c r="Z66" s="239"/>
    </row>
    <row r="67" spans="1:26" ht="14.25" customHeight="1">
      <c r="A67" s="239"/>
      <c r="B67" s="239"/>
      <c r="C67" s="239"/>
      <c r="D67" s="239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  <c r="Z67" s="239"/>
    </row>
    <row r="68" spans="1:26" ht="14.25" customHeight="1">
      <c r="A68" s="239"/>
      <c r="B68" s="239"/>
      <c r="C68" s="239"/>
      <c r="D68" s="239"/>
      <c r="E68" s="239"/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9"/>
      <c r="T68" s="239"/>
      <c r="U68" s="239"/>
      <c r="V68" s="239"/>
      <c r="W68" s="239"/>
      <c r="X68" s="239"/>
      <c r="Y68" s="239"/>
      <c r="Z68" s="239"/>
    </row>
    <row r="69" spans="1:26" ht="14.25" customHeight="1">
      <c r="A69" s="239"/>
      <c r="B69" s="239"/>
      <c r="C69" s="239"/>
      <c r="D69" s="239"/>
      <c r="E69" s="239"/>
      <c r="F69" s="239"/>
      <c r="G69" s="239"/>
      <c r="H69" s="239"/>
      <c r="I69" s="239"/>
      <c r="J69" s="239"/>
      <c r="K69" s="239"/>
      <c r="L69" s="239"/>
      <c r="M69" s="239"/>
      <c r="N69" s="239"/>
      <c r="O69" s="239"/>
      <c r="P69" s="239"/>
      <c r="Q69" s="239"/>
      <c r="R69" s="239"/>
      <c r="S69" s="239"/>
      <c r="T69" s="239"/>
      <c r="U69" s="239"/>
      <c r="V69" s="239"/>
      <c r="W69" s="239"/>
      <c r="X69" s="239"/>
      <c r="Y69" s="239"/>
      <c r="Z69" s="239"/>
    </row>
    <row r="70" spans="1:26" ht="14.25" customHeight="1">
      <c r="A70" s="239"/>
      <c r="B70" s="239"/>
      <c r="C70" s="239"/>
      <c r="D70" s="239"/>
      <c r="E70" s="239"/>
      <c r="F70" s="239"/>
      <c r="G70" s="239"/>
      <c r="H70" s="239"/>
      <c r="I70" s="239"/>
      <c r="J70" s="239"/>
      <c r="K70" s="239"/>
      <c r="L70" s="239"/>
      <c r="M70" s="239"/>
      <c r="N70" s="239"/>
      <c r="O70" s="239"/>
      <c r="P70" s="239"/>
      <c r="Q70" s="239"/>
      <c r="R70" s="239"/>
      <c r="S70" s="239"/>
      <c r="T70" s="239"/>
      <c r="U70" s="239"/>
      <c r="V70" s="239"/>
      <c r="W70" s="239"/>
      <c r="X70" s="239"/>
      <c r="Y70" s="239"/>
      <c r="Z70" s="239"/>
    </row>
    <row r="71" spans="1:26" ht="14.25" customHeight="1">
      <c r="A71" s="239"/>
      <c r="B71" s="239"/>
      <c r="C71" s="239"/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</row>
    <row r="72" spans="1:26" ht="14.25" customHeight="1">
      <c r="A72" s="239"/>
      <c r="B72" s="239"/>
      <c r="C72" s="239"/>
      <c r="D72" s="239"/>
      <c r="E72" s="239"/>
      <c r="F72" s="239"/>
      <c r="G72" s="239"/>
      <c r="H72" s="239"/>
      <c r="I72" s="239"/>
      <c r="J72" s="239"/>
      <c r="K72" s="239"/>
      <c r="L72" s="239"/>
      <c r="M72" s="239"/>
      <c r="N72" s="239"/>
      <c r="O72" s="239"/>
      <c r="P72" s="239"/>
      <c r="Q72" s="239"/>
      <c r="R72" s="239"/>
      <c r="S72" s="239"/>
      <c r="T72" s="239"/>
      <c r="U72" s="239"/>
      <c r="V72" s="239"/>
      <c r="W72" s="239"/>
      <c r="X72" s="239"/>
      <c r="Y72" s="239"/>
      <c r="Z72" s="239"/>
    </row>
    <row r="73" spans="1:26" ht="14.25" customHeight="1">
      <c r="A73" s="239"/>
      <c r="B73" s="239"/>
      <c r="C73" s="239"/>
      <c r="D73" s="239"/>
      <c r="E73" s="239"/>
      <c r="F73" s="239"/>
      <c r="G73" s="239"/>
      <c r="H73" s="239"/>
      <c r="I73" s="239"/>
      <c r="J73" s="239"/>
      <c r="K73" s="239"/>
      <c r="L73" s="239"/>
      <c r="M73" s="239"/>
      <c r="N73" s="239"/>
      <c r="O73" s="239"/>
      <c r="P73" s="239"/>
      <c r="Q73" s="239"/>
      <c r="R73" s="239"/>
      <c r="S73" s="239"/>
      <c r="T73" s="239"/>
      <c r="U73" s="239"/>
      <c r="V73" s="239"/>
      <c r="W73" s="239"/>
      <c r="X73" s="239"/>
      <c r="Y73" s="239"/>
      <c r="Z73" s="239"/>
    </row>
    <row r="74" spans="1:26" ht="14.25" customHeight="1">
      <c r="A74" s="239"/>
      <c r="B74" s="239"/>
      <c r="C74" s="239"/>
      <c r="D74" s="239"/>
      <c r="E74" s="239"/>
      <c r="F74" s="23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9"/>
      <c r="T74" s="239"/>
      <c r="U74" s="239"/>
      <c r="V74" s="239"/>
      <c r="W74" s="239"/>
      <c r="X74" s="239"/>
      <c r="Y74" s="239"/>
      <c r="Z74" s="239"/>
    </row>
    <row r="75" spans="1:26" ht="14.25" customHeight="1">
      <c r="A75" s="239"/>
      <c r="B75" s="239"/>
      <c r="C75" s="239"/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  <c r="T75" s="239"/>
      <c r="U75" s="239"/>
      <c r="V75" s="239"/>
      <c r="W75" s="239"/>
      <c r="X75" s="239"/>
      <c r="Y75" s="239"/>
      <c r="Z75" s="239"/>
    </row>
    <row r="76" spans="1:26" ht="14.25" customHeight="1">
      <c r="A76" s="239"/>
      <c r="B76" s="239"/>
      <c r="C76" s="239"/>
      <c r="D76" s="239"/>
      <c r="E76" s="239"/>
      <c r="F76" s="239"/>
      <c r="G76" s="239"/>
      <c r="H76" s="239"/>
      <c r="I76" s="239"/>
      <c r="J76" s="239"/>
      <c r="K76" s="239"/>
      <c r="L76" s="239"/>
      <c r="M76" s="239"/>
      <c r="N76" s="239"/>
      <c r="O76" s="239"/>
      <c r="P76" s="239"/>
      <c r="Q76" s="239"/>
      <c r="R76" s="239"/>
      <c r="S76" s="239"/>
      <c r="T76" s="239"/>
      <c r="U76" s="239"/>
      <c r="V76" s="239"/>
      <c r="W76" s="239"/>
      <c r="X76" s="239"/>
      <c r="Y76" s="239"/>
      <c r="Z76" s="239"/>
    </row>
    <row r="77" spans="1:26" ht="14.25" customHeight="1">
      <c r="A77" s="239"/>
      <c r="B77" s="239"/>
      <c r="C77" s="239"/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39"/>
      <c r="V77" s="239"/>
      <c r="W77" s="239"/>
      <c r="X77" s="239"/>
      <c r="Y77" s="239"/>
      <c r="Z77" s="239"/>
    </row>
    <row r="78" spans="1:26" ht="14.25" customHeight="1">
      <c r="A78" s="239"/>
      <c r="B78" s="239"/>
      <c r="C78" s="239"/>
      <c r="D78" s="239"/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  <c r="S78" s="239"/>
      <c r="T78" s="239"/>
      <c r="U78" s="239"/>
      <c r="V78" s="239"/>
      <c r="W78" s="239"/>
      <c r="X78" s="239"/>
      <c r="Y78" s="239"/>
      <c r="Z78" s="239"/>
    </row>
    <row r="79" spans="1:26" ht="14.25" customHeight="1">
      <c r="A79" s="239"/>
      <c r="B79" s="239"/>
      <c r="C79" s="239"/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39"/>
      <c r="V79" s="239"/>
      <c r="W79" s="239"/>
      <c r="X79" s="239"/>
      <c r="Y79" s="239"/>
      <c r="Z79" s="239"/>
    </row>
    <row r="80" spans="1:26" ht="14.25" customHeight="1">
      <c r="A80" s="239"/>
      <c r="B80" s="239"/>
      <c r="C80" s="239"/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</row>
    <row r="81" spans="1:26" ht="14.25" customHeight="1">
      <c r="A81" s="239"/>
      <c r="B81" s="239"/>
      <c r="C81" s="239"/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</row>
    <row r="82" spans="1:26" ht="14.25" customHeight="1">
      <c r="A82" s="239"/>
      <c r="B82" s="239"/>
      <c r="C82" s="239"/>
      <c r="D82" s="239"/>
      <c r="E82" s="239"/>
      <c r="F82" s="239"/>
      <c r="G82" s="239"/>
      <c r="H82" s="239"/>
      <c r="I82" s="239"/>
      <c r="J82" s="239"/>
      <c r="K82" s="239"/>
      <c r="L82" s="239"/>
      <c r="M82" s="239"/>
      <c r="N82" s="239"/>
      <c r="O82" s="239"/>
      <c r="P82" s="239"/>
      <c r="Q82" s="239"/>
      <c r="R82" s="239"/>
      <c r="S82" s="239"/>
      <c r="T82" s="239"/>
      <c r="U82" s="239"/>
      <c r="V82" s="239"/>
      <c r="W82" s="239"/>
      <c r="X82" s="239"/>
      <c r="Y82" s="239"/>
      <c r="Z82" s="239"/>
    </row>
    <row r="83" spans="1:26" ht="14.25" customHeight="1">
      <c r="A83" s="239"/>
      <c r="B83" s="239"/>
      <c r="C83" s="239"/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  <c r="S83" s="239"/>
      <c r="T83" s="239"/>
      <c r="U83" s="239"/>
      <c r="V83" s="239"/>
      <c r="W83" s="239"/>
      <c r="X83" s="239"/>
      <c r="Y83" s="239"/>
      <c r="Z83" s="239"/>
    </row>
    <row r="84" spans="1:26" ht="14.25" customHeight="1">
      <c r="A84" s="239"/>
      <c r="B84" s="239"/>
      <c r="C84" s="239"/>
      <c r="D84" s="239"/>
      <c r="E84" s="239"/>
      <c r="F84" s="239"/>
      <c r="G84" s="239"/>
      <c r="H84" s="239"/>
      <c r="I84" s="239"/>
      <c r="J84" s="239"/>
      <c r="K84" s="239"/>
      <c r="L84" s="239"/>
      <c r="M84" s="239"/>
      <c r="N84" s="239"/>
      <c r="O84" s="239"/>
      <c r="P84" s="239"/>
      <c r="Q84" s="239"/>
      <c r="R84" s="239"/>
      <c r="S84" s="239"/>
      <c r="T84" s="239"/>
      <c r="U84" s="239"/>
      <c r="V84" s="239"/>
      <c r="W84" s="239"/>
      <c r="X84" s="239"/>
      <c r="Y84" s="239"/>
      <c r="Z84" s="239"/>
    </row>
    <row r="85" spans="1:26" ht="14.25" customHeight="1">
      <c r="A85" s="239"/>
      <c r="B85" s="239"/>
      <c r="C85" s="239"/>
      <c r="D85" s="239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</row>
    <row r="86" spans="1:26" ht="14.25" customHeight="1">
      <c r="A86" s="239"/>
      <c r="B86" s="239"/>
      <c r="C86" s="239"/>
      <c r="D86" s="239"/>
      <c r="E86" s="239"/>
      <c r="F86" s="239"/>
      <c r="G86" s="239"/>
      <c r="H86" s="239"/>
      <c r="I86" s="239"/>
      <c r="J86" s="239"/>
      <c r="K86" s="239"/>
      <c r="L86" s="239"/>
      <c r="M86" s="239"/>
      <c r="N86" s="239"/>
      <c r="O86" s="239"/>
      <c r="P86" s="239"/>
      <c r="Q86" s="239"/>
      <c r="R86" s="239"/>
      <c r="S86" s="239"/>
      <c r="T86" s="239"/>
      <c r="U86" s="239"/>
      <c r="V86" s="239"/>
      <c r="W86" s="239"/>
      <c r="X86" s="239"/>
      <c r="Y86" s="239"/>
      <c r="Z86" s="239"/>
    </row>
    <row r="87" spans="1:26" ht="14.25" customHeight="1">
      <c r="A87" s="239"/>
      <c r="B87" s="239"/>
      <c r="C87" s="239"/>
      <c r="D87" s="239"/>
      <c r="E87" s="239"/>
      <c r="F87" s="239"/>
      <c r="G87" s="239"/>
      <c r="H87" s="239"/>
      <c r="I87" s="239"/>
      <c r="J87" s="239"/>
      <c r="K87" s="239"/>
      <c r="L87" s="239"/>
      <c r="M87" s="239"/>
      <c r="N87" s="239"/>
      <c r="O87" s="239"/>
      <c r="P87" s="239"/>
      <c r="Q87" s="239"/>
      <c r="R87" s="239"/>
      <c r="S87" s="239"/>
      <c r="T87" s="239"/>
      <c r="U87" s="239"/>
      <c r="V87" s="239"/>
      <c r="W87" s="239"/>
      <c r="X87" s="239"/>
      <c r="Y87" s="239"/>
      <c r="Z87" s="239"/>
    </row>
    <row r="88" spans="1:26" ht="14.25" customHeight="1">
      <c r="A88" s="239"/>
      <c r="B88" s="239"/>
      <c r="C88" s="239"/>
      <c r="D88" s="239"/>
      <c r="E88" s="239"/>
      <c r="F88" s="239"/>
      <c r="G88" s="239"/>
      <c r="H88" s="239"/>
      <c r="I88" s="239"/>
      <c r="J88" s="239"/>
      <c r="K88" s="239"/>
      <c r="L88" s="239"/>
      <c r="M88" s="239"/>
      <c r="N88" s="239"/>
      <c r="O88" s="239"/>
      <c r="P88" s="239"/>
      <c r="Q88" s="239"/>
      <c r="R88" s="239"/>
      <c r="S88" s="239"/>
      <c r="T88" s="239"/>
      <c r="U88" s="239"/>
      <c r="V88" s="239"/>
      <c r="W88" s="239"/>
      <c r="X88" s="239"/>
      <c r="Y88" s="239"/>
      <c r="Z88" s="239"/>
    </row>
    <row r="89" spans="1:26" ht="14.25" customHeight="1">
      <c r="A89" s="239"/>
      <c r="B89" s="239"/>
      <c r="C89" s="239"/>
      <c r="D89" s="239"/>
      <c r="E89" s="239"/>
      <c r="F89" s="239"/>
      <c r="G89" s="239"/>
      <c r="H89" s="239"/>
      <c r="I89" s="239"/>
      <c r="J89" s="239"/>
      <c r="K89" s="239"/>
      <c r="L89" s="239"/>
      <c r="M89" s="239"/>
      <c r="N89" s="239"/>
      <c r="O89" s="239"/>
      <c r="P89" s="239"/>
      <c r="Q89" s="239"/>
      <c r="R89" s="239"/>
      <c r="S89" s="239"/>
      <c r="T89" s="239"/>
      <c r="U89" s="239"/>
      <c r="V89" s="239"/>
      <c r="W89" s="239"/>
      <c r="X89" s="239"/>
      <c r="Y89" s="239"/>
      <c r="Z89" s="239"/>
    </row>
    <row r="90" spans="1:26" ht="14.25" customHeight="1">
      <c r="A90" s="239"/>
      <c r="B90" s="239"/>
      <c r="C90" s="239"/>
      <c r="D90" s="239"/>
      <c r="E90" s="239"/>
      <c r="F90" s="239"/>
      <c r="G90" s="239"/>
      <c r="H90" s="239"/>
      <c r="I90" s="239"/>
      <c r="J90" s="239"/>
      <c r="K90" s="239"/>
      <c r="L90" s="239"/>
      <c r="M90" s="239"/>
      <c r="N90" s="239"/>
      <c r="O90" s="239"/>
      <c r="P90" s="239"/>
      <c r="Q90" s="239"/>
      <c r="R90" s="239"/>
      <c r="S90" s="239"/>
      <c r="T90" s="239"/>
      <c r="U90" s="239"/>
      <c r="V90" s="239"/>
      <c r="W90" s="239"/>
      <c r="X90" s="239"/>
      <c r="Y90" s="239"/>
      <c r="Z90" s="239"/>
    </row>
    <row r="91" spans="1:26" ht="14.25" customHeight="1">
      <c r="A91" s="239"/>
      <c r="B91" s="239"/>
      <c r="C91" s="239"/>
      <c r="D91" s="239"/>
      <c r="E91" s="239"/>
      <c r="F91" s="239"/>
      <c r="G91" s="239"/>
      <c r="H91" s="239"/>
      <c r="I91" s="239"/>
      <c r="J91" s="239"/>
      <c r="K91" s="239"/>
      <c r="L91" s="239"/>
      <c r="M91" s="239"/>
      <c r="N91" s="239"/>
      <c r="O91" s="239"/>
      <c r="P91" s="239"/>
      <c r="Q91" s="239"/>
      <c r="R91" s="239"/>
      <c r="S91" s="239"/>
      <c r="T91" s="239"/>
      <c r="U91" s="239"/>
      <c r="V91" s="239"/>
      <c r="W91" s="239"/>
      <c r="X91" s="239"/>
      <c r="Y91" s="239"/>
      <c r="Z91" s="239"/>
    </row>
    <row r="92" spans="1:26" ht="14.25" customHeight="1">
      <c r="A92" s="239"/>
      <c r="B92" s="239"/>
      <c r="C92" s="239"/>
      <c r="D92" s="239"/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39"/>
    </row>
    <row r="93" spans="1:26" ht="14.25" customHeight="1">
      <c r="A93" s="239"/>
      <c r="B93" s="239"/>
      <c r="C93" s="239"/>
      <c r="D93" s="239"/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39"/>
    </row>
    <row r="94" spans="1:26" ht="14.25" customHeight="1">
      <c r="A94" s="239"/>
      <c r="B94" s="239"/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</row>
    <row r="95" spans="1:26" ht="14.25" customHeight="1">
      <c r="A95" s="239"/>
      <c r="B95" s="239"/>
      <c r="C95" s="239"/>
      <c r="D95" s="239"/>
      <c r="E95" s="239"/>
      <c r="F95" s="239"/>
      <c r="G95" s="239"/>
      <c r="H95" s="239"/>
      <c r="I95" s="239"/>
      <c r="J95" s="239"/>
      <c r="K95" s="239"/>
      <c r="L95" s="239"/>
      <c r="M95" s="239"/>
      <c r="N95" s="239"/>
      <c r="O95" s="239"/>
      <c r="P95" s="239"/>
      <c r="Q95" s="239"/>
      <c r="R95" s="239"/>
      <c r="S95" s="239"/>
      <c r="T95" s="239"/>
      <c r="U95" s="239"/>
      <c r="V95" s="239"/>
      <c r="W95" s="239"/>
      <c r="X95" s="239"/>
      <c r="Y95" s="239"/>
      <c r="Z95" s="239"/>
    </row>
    <row r="96" spans="1:26" ht="14.25" customHeight="1">
      <c r="A96" s="239"/>
      <c r="B96" s="239"/>
      <c r="C96" s="239"/>
      <c r="D96" s="239"/>
      <c r="E96" s="239"/>
      <c r="F96" s="239"/>
      <c r="G96" s="239"/>
      <c r="H96" s="239"/>
      <c r="I96" s="239"/>
      <c r="J96" s="239"/>
      <c r="K96" s="239"/>
      <c r="L96" s="239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</row>
    <row r="97" spans="1:26" ht="14.25" customHeight="1">
      <c r="A97" s="239"/>
      <c r="B97" s="239"/>
      <c r="C97" s="239"/>
      <c r="D97" s="239"/>
      <c r="E97" s="239"/>
      <c r="F97" s="239"/>
      <c r="G97" s="239"/>
      <c r="H97" s="239"/>
      <c r="I97" s="239"/>
      <c r="J97" s="239"/>
      <c r="K97" s="239"/>
      <c r="L97" s="239"/>
      <c r="M97" s="239"/>
      <c r="N97" s="239"/>
      <c r="O97" s="239"/>
      <c r="P97" s="239"/>
      <c r="Q97" s="239"/>
      <c r="R97" s="239"/>
      <c r="S97" s="239"/>
      <c r="T97" s="239"/>
      <c r="U97" s="239"/>
      <c r="V97" s="239"/>
      <c r="W97" s="239"/>
      <c r="X97" s="239"/>
      <c r="Y97" s="239"/>
      <c r="Z97" s="239"/>
    </row>
    <row r="98" spans="1:26" ht="14.25" customHeight="1">
      <c r="A98" s="239"/>
      <c r="B98" s="239"/>
      <c r="C98" s="239"/>
      <c r="D98" s="239"/>
      <c r="E98" s="239"/>
      <c r="F98" s="239"/>
      <c r="G98" s="239"/>
      <c r="H98" s="239"/>
      <c r="I98" s="239"/>
      <c r="J98" s="239"/>
      <c r="K98" s="239"/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</row>
    <row r="99" spans="1:26" ht="14.25" customHeight="1">
      <c r="A99" s="239"/>
      <c r="B99" s="239"/>
      <c r="C99" s="239"/>
      <c r="D99" s="239"/>
      <c r="E99" s="239"/>
      <c r="F99" s="239"/>
      <c r="G99" s="239"/>
      <c r="H99" s="239"/>
      <c r="I99" s="239"/>
      <c r="J99" s="239"/>
      <c r="K99" s="239"/>
      <c r="L99" s="239"/>
      <c r="M99" s="239"/>
      <c r="N99" s="239"/>
      <c r="O99" s="239"/>
      <c r="P99" s="239"/>
      <c r="Q99" s="239"/>
      <c r="R99" s="239"/>
      <c r="S99" s="239"/>
      <c r="T99" s="239"/>
      <c r="U99" s="239"/>
      <c r="V99" s="239"/>
      <c r="W99" s="239"/>
      <c r="X99" s="239"/>
      <c r="Y99" s="239"/>
      <c r="Z99" s="239"/>
    </row>
    <row r="100" spans="1:26" ht="14.25" customHeight="1">
      <c r="A100" s="239"/>
      <c r="B100" s="239"/>
      <c r="C100" s="239"/>
      <c r="D100" s="239"/>
      <c r="E100" s="239"/>
      <c r="F100" s="239"/>
      <c r="G100" s="239"/>
      <c r="H100" s="239"/>
      <c r="I100" s="239"/>
      <c r="J100" s="239"/>
      <c r="K100" s="239"/>
      <c r="L100" s="239"/>
      <c r="M100" s="239"/>
      <c r="N100" s="239"/>
      <c r="O100" s="239"/>
      <c r="P100" s="239"/>
      <c r="Q100" s="239"/>
      <c r="R100" s="239"/>
      <c r="S100" s="239"/>
      <c r="T100" s="239"/>
      <c r="U100" s="239"/>
      <c r="V100" s="239"/>
      <c r="W100" s="239"/>
      <c r="X100" s="239"/>
      <c r="Y100" s="239"/>
      <c r="Z100" s="239"/>
    </row>
    <row r="101" spans="1:26" ht="14.25" customHeight="1">
      <c r="A101" s="239"/>
      <c r="B101" s="239"/>
      <c r="C101" s="239"/>
      <c r="D101" s="239"/>
      <c r="E101" s="239"/>
      <c r="F101" s="239"/>
      <c r="G101" s="239"/>
      <c r="H101" s="239"/>
      <c r="I101" s="239"/>
      <c r="J101" s="239"/>
      <c r="K101" s="239"/>
      <c r="L101" s="239"/>
      <c r="M101" s="239"/>
      <c r="N101" s="239"/>
      <c r="O101" s="239"/>
      <c r="P101" s="239"/>
      <c r="Q101" s="239"/>
      <c r="R101" s="239"/>
      <c r="S101" s="239"/>
      <c r="T101" s="239"/>
      <c r="U101" s="239"/>
      <c r="V101" s="239"/>
      <c r="W101" s="239"/>
      <c r="X101" s="239"/>
      <c r="Y101" s="239"/>
      <c r="Z101" s="239"/>
    </row>
    <row r="102" spans="1:26" ht="14.25" customHeight="1">
      <c r="A102" s="239"/>
      <c r="B102" s="239"/>
      <c r="C102" s="239"/>
      <c r="D102" s="239"/>
      <c r="E102" s="239"/>
      <c r="F102" s="239"/>
      <c r="G102" s="239"/>
      <c r="H102" s="239"/>
      <c r="I102" s="239"/>
      <c r="J102" s="239"/>
      <c r="K102" s="239"/>
      <c r="L102" s="239"/>
      <c r="M102" s="239"/>
      <c r="N102" s="239"/>
      <c r="O102" s="239"/>
      <c r="P102" s="239"/>
      <c r="Q102" s="239"/>
      <c r="R102" s="239"/>
      <c r="S102" s="239"/>
      <c r="T102" s="239"/>
      <c r="U102" s="239"/>
      <c r="V102" s="239"/>
      <c r="W102" s="239"/>
      <c r="X102" s="239"/>
      <c r="Y102" s="239"/>
      <c r="Z102" s="239"/>
    </row>
    <row r="103" spans="1:26" ht="14.25" customHeight="1">
      <c r="A103" s="239"/>
      <c r="B103" s="239"/>
      <c r="C103" s="239"/>
      <c r="D103" s="239"/>
      <c r="E103" s="239"/>
      <c r="F103" s="239"/>
      <c r="G103" s="239"/>
      <c r="H103" s="239"/>
      <c r="I103" s="239"/>
      <c r="J103" s="239"/>
      <c r="K103" s="239"/>
      <c r="L103" s="239"/>
      <c r="M103" s="239"/>
      <c r="N103" s="239"/>
      <c r="O103" s="239"/>
      <c r="P103" s="239"/>
      <c r="Q103" s="239"/>
      <c r="R103" s="239"/>
      <c r="S103" s="239"/>
      <c r="T103" s="239"/>
      <c r="U103" s="239"/>
      <c r="V103" s="239"/>
      <c r="W103" s="239"/>
      <c r="X103" s="239"/>
      <c r="Y103" s="239"/>
      <c r="Z103" s="239"/>
    </row>
    <row r="104" spans="1:26" ht="14.25" customHeight="1">
      <c r="A104" s="239"/>
      <c r="B104" s="239"/>
      <c r="C104" s="239"/>
      <c r="D104" s="239"/>
      <c r="E104" s="239"/>
      <c r="F104" s="239"/>
      <c r="G104" s="239"/>
      <c r="H104" s="239"/>
      <c r="I104" s="239"/>
      <c r="J104" s="239"/>
      <c r="K104" s="239"/>
      <c r="L104" s="239"/>
      <c r="M104" s="239"/>
      <c r="N104" s="239"/>
      <c r="O104" s="239"/>
      <c r="P104" s="239"/>
      <c r="Q104" s="239"/>
      <c r="R104" s="239"/>
      <c r="S104" s="239"/>
      <c r="T104" s="239"/>
      <c r="U104" s="239"/>
      <c r="V104" s="239"/>
      <c r="W104" s="239"/>
      <c r="X104" s="239"/>
      <c r="Y104" s="239"/>
      <c r="Z104" s="239"/>
    </row>
    <row r="105" spans="1:26" ht="14.25" customHeight="1">
      <c r="A105" s="239"/>
      <c r="B105" s="239"/>
      <c r="C105" s="239"/>
      <c r="D105" s="239"/>
      <c r="E105" s="239"/>
      <c r="F105" s="239"/>
      <c r="G105" s="239"/>
      <c r="H105" s="239"/>
      <c r="I105" s="239"/>
      <c r="J105" s="239"/>
      <c r="K105" s="239"/>
      <c r="L105" s="239"/>
      <c r="M105" s="239"/>
      <c r="N105" s="239"/>
      <c r="O105" s="239"/>
      <c r="P105" s="239"/>
      <c r="Q105" s="239"/>
      <c r="R105" s="239"/>
      <c r="S105" s="239"/>
      <c r="T105" s="239"/>
      <c r="U105" s="239"/>
      <c r="V105" s="239"/>
      <c r="W105" s="239"/>
      <c r="X105" s="239"/>
      <c r="Y105" s="239"/>
      <c r="Z105" s="239"/>
    </row>
    <row r="106" spans="1:26" ht="14.25" customHeight="1">
      <c r="A106" s="239"/>
      <c r="B106" s="239"/>
      <c r="C106" s="239"/>
      <c r="D106" s="239"/>
      <c r="E106" s="239"/>
      <c r="F106" s="239"/>
      <c r="G106" s="239"/>
      <c r="H106" s="239"/>
      <c r="I106" s="239"/>
      <c r="J106" s="239"/>
      <c r="K106" s="239"/>
      <c r="L106" s="239"/>
      <c r="M106" s="239"/>
      <c r="N106" s="239"/>
      <c r="O106" s="239"/>
      <c r="P106" s="239"/>
      <c r="Q106" s="239"/>
      <c r="R106" s="239"/>
      <c r="S106" s="239"/>
      <c r="T106" s="239"/>
      <c r="U106" s="239"/>
      <c r="V106" s="239"/>
      <c r="W106" s="239"/>
      <c r="X106" s="239"/>
      <c r="Y106" s="239"/>
      <c r="Z106" s="239"/>
    </row>
    <row r="107" spans="1:26" ht="14.25" customHeight="1">
      <c r="A107" s="239"/>
      <c r="B107" s="239"/>
      <c r="C107" s="239"/>
      <c r="D107" s="239"/>
      <c r="E107" s="239"/>
      <c r="F107" s="239"/>
      <c r="G107" s="239"/>
      <c r="H107" s="239"/>
      <c r="I107" s="239"/>
      <c r="J107" s="239"/>
      <c r="K107" s="239"/>
      <c r="L107" s="239"/>
      <c r="M107" s="239"/>
      <c r="N107" s="239"/>
      <c r="O107" s="239"/>
      <c r="P107" s="239"/>
      <c r="Q107" s="239"/>
      <c r="R107" s="239"/>
      <c r="S107" s="239"/>
      <c r="T107" s="239"/>
      <c r="U107" s="239"/>
      <c r="V107" s="239"/>
      <c r="W107" s="239"/>
      <c r="X107" s="239"/>
      <c r="Y107" s="239"/>
      <c r="Z107" s="239"/>
    </row>
    <row r="108" spans="1:26" ht="14.25" customHeight="1">
      <c r="A108" s="239"/>
      <c r="B108" s="239"/>
      <c r="C108" s="239"/>
      <c r="D108" s="239"/>
      <c r="E108" s="239"/>
      <c r="F108" s="239"/>
      <c r="G108" s="239"/>
      <c r="H108" s="239"/>
      <c r="I108" s="239"/>
      <c r="J108" s="239"/>
      <c r="K108" s="239"/>
      <c r="L108" s="239"/>
      <c r="M108" s="239"/>
      <c r="N108" s="239"/>
      <c r="O108" s="239"/>
      <c r="P108" s="239"/>
      <c r="Q108" s="239"/>
      <c r="R108" s="239"/>
      <c r="S108" s="239"/>
      <c r="T108" s="239"/>
      <c r="U108" s="239"/>
      <c r="V108" s="239"/>
      <c r="W108" s="239"/>
      <c r="X108" s="239"/>
      <c r="Y108" s="239"/>
      <c r="Z108" s="239"/>
    </row>
    <row r="109" spans="1:26" ht="14.25" customHeight="1">
      <c r="A109" s="239"/>
      <c r="B109" s="239"/>
      <c r="C109" s="239"/>
      <c r="D109" s="239"/>
      <c r="E109" s="239"/>
      <c r="F109" s="239"/>
      <c r="G109" s="239"/>
      <c r="H109" s="239"/>
      <c r="I109" s="239"/>
      <c r="J109" s="239"/>
      <c r="K109" s="239"/>
      <c r="L109" s="239"/>
      <c r="M109" s="239"/>
      <c r="N109" s="239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39"/>
    </row>
    <row r="110" spans="1:26" ht="14.25" customHeight="1">
      <c r="A110" s="239"/>
      <c r="B110" s="239"/>
      <c r="C110" s="239"/>
      <c r="D110" s="239"/>
      <c r="E110" s="239"/>
      <c r="F110" s="239"/>
      <c r="G110" s="239"/>
      <c r="H110" s="239"/>
      <c r="I110" s="239"/>
      <c r="J110" s="239"/>
      <c r="K110" s="239"/>
      <c r="L110" s="239"/>
      <c r="M110" s="239"/>
      <c r="N110" s="239"/>
      <c r="O110" s="239"/>
      <c r="P110" s="239"/>
      <c r="Q110" s="239"/>
      <c r="R110" s="239"/>
      <c r="S110" s="239"/>
      <c r="T110" s="239"/>
      <c r="U110" s="239"/>
      <c r="V110" s="239"/>
      <c r="W110" s="239"/>
      <c r="X110" s="239"/>
      <c r="Y110" s="239"/>
      <c r="Z110" s="239"/>
    </row>
    <row r="111" spans="1:26" ht="14.25" customHeight="1">
      <c r="A111" s="239"/>
      <c r="B111" s="239"/>
      <c r="C111" s="239"/>
      <c r="D111" s="239"/>
      <c r="E111" s="239"/>
      <c r="F111" s="239"/>
      <c r="G111" s="239"/>
      <c r="H111" s="239"/>
      <c r="I111" s="239"/>
      <c r="J111" s="239"/>
      <c r="K111" s="239"/>
      <c r="L111" s="239"/>
      <c r="M111" s="239"/>
      <c r="N111" s="239"/>
      <c r="O111" s="239"/>
      <c r="P111" s="239"/>
      <c r="Q111" s="239"/>
      <c r="R111" s="239"/>
      <c r="S111" s="239"/>
      <c r="T111" s="239"/>
      <c r="U111" s="239"/>
      <c r="V111" s="239"/>
      <c r="W111" s="239"/>
      <c r="X111" s="239"/>
      <c r="Y111" s="239"/>
      <c r="Z111" s="239"/>
    </row>
    <row r="112" spans="1:26" ht="14.25" customHeight="1">
      <c r="A112" s="239"/>
      <c r="B112" s="239"/>
      <c r="C112" s="239"/>
      <c r="D112" s="239"/>
      <c r="E112" s="239"/>
      <c r="F112" s="239"/>
      <c r="G112" s="239"/>
      <c r="H112" s="239"/>
      <c r="I112" s="239"/>
      <c r="J112" s="239"/>
      <c r="K112" s="239"/>
      <c r="L112" s="239"/>
      <c r="M112" s="239"/>
      <c r="N112" s="239"/>
      <c r="O112" s="239"/>
      <c r="P112" s="239"/>
      <c r="Q112" s="239"/>
      <c r="R112" s="239"/>
      <c r="S112" s="239"/>
      <c r="T112" s="239"/>
      <c r="U112" s="239"/>
      <c r="V112" s="239"/>
      <c r="W112" s="239"/>
      <c r="X112" s="239"/>
      <c r="Y112" s="239"/>
      <c r="Z112" s="239"/>
    </row>
    <row r="113" spans="1:26" ht="14.25" customHeight="1">
      <c r="A113" s="239"/>
      <c r="B113" s="239"/>
      <c r="C113" s="239"/>
      <c r="D113" s="239"/>
      <c r="E113" s="239"/>
      <c r="F113" s="239"/>
      <c r="G113" s="239"/>
      <c r="H113" s="239"/>
      <c r="I113" s="239"/>
      <c r="J113" s="239"/>
      <c r="K113" s="239"/>
      <c r="L113" s="239"/>
      <c r="M113" s="239"/>
      <c r="N113" s="239"/>
      <c r="O113" s="239"/>
      <c r="P113" s="239"/>
      <c r="Q113" s="239"/>
      <c r="R113" s="239"/>
      <c r="S113" s="239"/>
      <c r="T113" s="239"/>
      <c r="U113" s="239"/>
      <c r="V113" s="239"/>
      <c r="W113" s="239"/>
      <c r="X113" s="239"/>
      <c r="Y113" s="239"/>
      <c r="Z113" s="239"/>
    </row>
    <row r="114" spans="1:26" ht="14.25" customHeight="1">
      <c r="A114" s="239"/>
      <c r="B114" s="239"/>
      <c r="C114" s="239"/>
      <c r="D114" s="239"/>
      <c r="E114" s="239"/>
      <c r="F114" s="239"/>
      <c r="G114" s="239"/>
      <c r="H114" s="239"/>
      <c r="I114" s="239"/>
      <c r="J114" s="239"/>
      <c r="K114" s="239"/>
      <c r="L114" s="239"/>
      <c r="M114" s="239"/>
      <c r="N114" s="239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</row>
    <row r="115" spans="1:26" ht="14.25" customHeight="1">
      <c r="A115" s="239"/>
      <c r="B115" s="239"/>
      <c r="C115" s="239"/>
      <c r="D115" s="239"/>
      <c r="E115" s="239"/>
      <c r="F115" s="239"/>
      <c r="G115" s="239"/>
      <c r="H115" s="239"/>
      <c r="I115" s="239"/>
      <c r="J115" s="239"/>
      <c r="K115" s="239"/>
      <c r="L115" s="239"/>
      <c r="M115" s="239"/>
      <c r="N115" s="239"/>
      <c r="O115" s="239"/>
      <c r="P115" s="239"/>
      <c r="Q115" s="239"/>
      <c r="R115" s="239"/>
      <c r="S115" s="239"/>
      <c r="T115" s="239"/>
      <c r="U115" s="239"/>
      <c r="V115" s="239"/>
      <c r="W115" s="239"/>
      <c r="X115" s="239"/>
      <c r="Y115" s="239"/>
      <c r="Z115" s="239"/>
    </row>
    <row r="116" spans="1:26" ht="14.25" customHeight="1">
      <c r="A116" s="239"/>
      <c r="B116" s="239"/>
      <c r="C116" s="239"/>
      <c r="D116" s="239"/>
      <c r="E116" s="239"/>
      <c r="F116" s="239"/>
      <c r="G116" s="239"/>
      <c r="H116" s="239"/>
      <c r="I116" s="239"/>
      <c r="J116" s="239"/>
      <c r="K116" s="239"/>
      <c r="L116" s="239"/>
      <c r="M116" s="239"/>
      <c r="N116" s="239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</row>
    <row r="117" spans="1:26" ht="14.25" customHeight="1">
      <c r="A117" s="239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</row>
    <row r="118" spans="1:26" ht="14.25" customHeight="1">
      <c r="A118" s="239"/>
      <c r="B118" s="239"/>
      <c r="C118" s="239"/>
      <c r="D118" s="239"/>
      <c r="E118" s="239"/>
      <c r="F118" s="239"/>
      <c r="G118" s="239"/>
      <c r="H118" s="239"/>
      <c r="I118" s="239"/>
      <c r="J118" s="239"/>
      <c r="K118" s="239"/>
      <c r="L118" s="239"/>
      <c r="M118" s="239"/>
      <c r="N118" s="239"/>
      <c r="O118" s="239"/>
      <c r="P118" s="239"/>
      <c r="Q118" s="239"/>
      <c r="R118" s="239"/>
      <c r="S118" s="239"/>
      <c r="T118" s="239"/>
      <c r="U118" s="239"/>
      <c r="V118" s="239"/>
      <c r="W118" s="239"/>
      <c r="X118" s="239"/>
      <c r="Y118" s="239"/>
      <c r="Z118" s="239"/>
    </row>
    <row r="119" spans="1:26" ht="14.25" customHeight="1">
      <c r="A119" s="239"/>
      <c r="B119" s="239"/>
      <c r="C119" s="239"/>
      <c r="D119" s="239"/>
      <c r="E119" s="239"/>
      <c r="F119" s="239"/>
      <c r="G119" s="239"/>
      <c r="H119" s="239"/>
      <c r="I119" s="239"/>
      <c r="J119" s="239"/>
      <c r="K119" s="239"/>
      <c r="L119" s="239"/>
      <c r="M119" s="239"/>
      <c r="N119" s="239"/>
      <c r="O119" s="239"/>
      <c r="P119" s="239"/>
      <c r="Q119" s="239"/>
      <c r="R119" s="239"/>
      <c r="S119" s="239"/>
      <c r="T119" s="239"/>
      <c r="U119" s="239"/>
      <c r="V119" s="239"/>
      <c r="W119" s="239"/>
      <c r="X119" s="239"/>
      <c r="Y119" s="239"/>
      <c r="Z119" s="239"/>
    </row>
    <row r="120" spans="1:26" ht="14.25" customHeight="1">
      <c r="A120" s="239"/>
      <c r="B120" s="239"/>
      <c r="C120" s="239"/>
      <c r="D120" s="239"/>
      <c r="E120" s="239"/>
      <c r="F120" s="239"/>
      <c r="G120" s="239"/>
      <c r="H120" s="239"/>
      <c r="I120" s="239"/>
      <c r="J120" s="239"/>
      <c r="K120" s="239"/>
      <c r="L120" s="239"/>
      <c r="M120" s="239"/>
      <c r="N120" s="239"/>
      <c r="O120" s="239"/>
      <c r="P120" s="239"/>
      <c r="Q120" s="239"/>
      <c r="R120" s="239"/>
      <c r="S120" s="239"/>
      <c r="T120" s="239"/>
      <c r="U120" s="239"/>
      <c r="V120" s="239"/>
      <c r="W120" s="239"/>
      <c r="X120" s="239"/>
      <c r="Y120" s="239"/>
      <c r="Z120" s="239"/>
    </row>
    <row r="121" spans="1:26" ht="14.25" customHeight="1">
      <c r="A121" s="239"/>
      <c r="B121" s="239"/>
      <c r="C121" s="239"/>
      <c r="D121" s="239"/>
      <c r="E121" s="239"/>
      <c r="F121" s="239"/>
      <c r="G121" s="239"/>
      <c r="H121" s="239"/>
      <c r="I121" s="239"/>
      <c r="J121" s="239"/>
      <c r="K121" s="239"/>
      <c r="L121" s="239"/>
      <c r="M121" s="239"/>
      <c r="N121" s="239"/>
      <c r="O121" s="239"/>
      <c r="P121" s="239"/>
      <c r="Q121" s="239"/>
      <c r="R121" s="239"/>
      <c r="S121" s="239"/>
      <c r="T121" s="239"/>
      <c r="U121" s="239"/>
      <c r="V121" s="239"/>
      <c r="W121" s="239"/>
      <c r="X121" s="239"/>
      <c r="Y121" s="239"/>
      <c r="Z121" s="239"/>
    </row>
    <row r="122" spans="1:26" ht="14.25" customHeight="1">
      <c r="A122" s="239"/>
      <c r="B122" s="239"/>
      <c r="C122" s="239"/>
      <c r="D122" s="239"/>
      <c r="E122" s="239"/>
      <c r="F122" s="239"/>
      <c r="G122" s="239"/>
      <c r="H122" s="239"/>
      <c r="I122" s="239"/>
      <c r="J122" s="239"/>
      <c r="K122" s="239"/>
      <c r="L122" s="239"/>
      <c r="M122" s="239"/>
      <c r="N122" s="239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</row>
    <row r="123" spans="1:26" ht="14.25" customHeight="1">
      <c r="A123" s="239"/>
      <c r="B123" s="239"/>
      <c r="C123" s="239"/>
      <c r="D123" s="239"/>
      <c r="E123" s="239"/>
      <c r="F123" s="239"/>
      <c r="G123" s="239"/>
      <c r="H123" s="239"/>
      <c r="I123" s="239"/>
      <c r="J123" s="239"/>
      <c r="K123" s="239"/>
      <c r="L123" s="239"/>
      <c r="M123" s="239"/>
      <c r="N123" s="239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</row>
    <row r="124" spans="1:26" ht="14.25" customHeight="1">
      <c r="A124" s="239"/>
      <c r="B124" s="239"/>
      <c r="C124" s="239"/>
      <c r="D124" s="239"/>
      <c r="E124" s="239"/>
      <c r="F124" s="239"/>
      <c r="G124" s="239"/>
      <c r="H124" s="239"/>
      <c r="I124" s="239"/>
      <c r="J124" s="239"/>
      <c r="K124" s="239"/>
      <c r="L124" s="239"/>
      <c r="M124" s="239"/>
      <c r="N124" s="239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</row>
    <row r="125" spans="1:26" ht="14.25" customHeight="1">
      <c r="A125" s="239"/>
      <c r="B125" s="239"/>
      <c r="C125" s="239"/>
      <c r="D125" s="239"/>
      <c r="E125" s="239"/>
      <c r="F125" s="239"/>
      <c r="G125" s="239"/>
      <c r="H125" s="239"/>
      <c r="I125" s="239"/>
      <c r="J125" s="239"/>
      <c r="K125" s="239"/>
      <c r="L125" s="239"/>
      <c r="M125" s="239"/>
      <c r="N125" s="239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</row>
    <row r="126" spans="1:26" ht="14.25" customHeight="1">
      <c r="A126" s="239"/>
      <c r="B126" s="239"/>
      <c r="C126" s="239"/>
      <c r="D126" s="239"/>
      <c r="E126" s="239"/>
      <c r="F126" s="239"/>
      <c r="G126" s="239"/>
      <c r="H126" s="239"/>
      <c r="I126" s="239"/>
      <c r="J126" s="239"/>
      <c r="K126" s="239"/>
      <c r="L126" s="239"/>
      <c r="M126" s="239"/>
      <c r="N126" s="239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</row>
    <row r="127" spans="1:26" ht="14.25" customHeight="1">
      <c r="A127" s="239"/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</row>
    <row r="128" spans="1:26" ht="14.25" customHeight="1">
      <c r="A128" s="239"/>
      <c r="B128" s="239"/>
      <c r="C128" s="239"/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</row>
    <row r="129" spans="1:26" ht="14.25" customHeight="1">
      <c r="A129" s="239"/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</row>
    <row r="130" spans="1:26" ht="14.25" customHeight="1">
      <c r="A130" s="239"/>
      <c r="B130" s="239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</row>
    <row r="131" spans="1:26" ht="14.25" customHeight="1">
      <c r="A131" s="239"/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</row>
    <row r="132" spans="1:26" ht="14.25" customHeight="1">
      <c r="A132" s="239"/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</row>
    <row r="133" spans="1:26" ht="14.25" customHeight="1">
      <c r="A133" s="239"/>
      <c r="B133" s="239"/>
      <c r="C133" s="239"/>
      <c r="D133" s="239"/>
      <c r="E133" s="239"/>
      <c r="F133" s="239"/>
      <c r="G133" s="239"/>
      <c r="H133" s="239"/>
      <c r="I133" s="239"/>
      <c r="J133" s="239"/>
      <c r="K133" s="239"/>
      <c r="L133" s="239"/>
      <c r="M133" s="239"/>
      <c r="N133" s="239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</row>
    <row r="134" spans="1:26" ht="14.25" customHeight="1">
      <c r="A134" s="239"/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</row>
    <row r="135" spans="1:26" ht="14.25" customHeight="1">
      <c r="A135" s="239"/>
      <c r="B135" s="239"/>
      <c r="C135" s="239"/>
      <c r="D135" s="239"/>
      <c r="E135" s="239"/>
      <c r="F135" s="239"/>
      <c r="G135" s="239"/>
      <c r="H135" s="239"/>
      <c r="I135" s="239"/>
      <c r="J135" s="239"/>
      <c r="K135" s="239"/>
      <c r="L135" s="239"/>
      <c r="M135" s="239"/>
      <c r="N135" s="239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</row>
    <row r="136" spans="1:26" ht="14.25" customHeight="1">
      <c r="A136" s="239"/>
      <c r="B136" s="239"/>
      <c r="C136" s="239"/>
      <c r="D136" s="239"/>
      <c r="E136" s="239"/>
      <c r="F136" s="239"/>
      <c r="G136" s="239"/>
      <c r="H136" s="239"/>
      <c r="I136" s="239"/>
      <c r="J136" s="239"/>
      <c r="K136" s="239"/>
      <c r="L136" s="239"/>
      <c r="M136" s="239"/>
      <c r="N136" s="239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</row>
    <row r="137" spans="1:26" ht="14.25" customHeight="1">
      <c r="A137" s="239"/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</row>
    <row r="138" spans="1:26" ht="14.25" customHeight="1">
      <c r="A138" s="239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</row>
    <row r="139" spans="1:26" ht="14.25" customHeight="1">
      <c r="A139" s="239"/>
      <c r="B139" s="239"/>
      <c r="C139" s="239"/>
      <c r="D139" s="239"/>
      <c r="E139" s="239"/>
      <c r="F139" s="239"/>
      <c r="G139" s="239"/>
      <c r="H139" s="239"/>
      <c r="I139" s="239"/>
      <c r="J139" s="239"/>
      <c r="K139" s="239"/>
      <c r="L139" s="239"/>
      <c r="M139" s="239"/>
      <c r="N139" s="239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</row>
    <row r="140" spans="1:26" ht="14.25" customHeight="1">
      <c r="A140" s="239"/>
      <c r="B140" s="239"/>
      <c r="C140" s="239"/>
      <c r="D140" s="239"/>
      <c r="E140" s="239"/>
      <c r="F140" s="239"/>
      <c r="G140" s="239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</row>
    <row r="141" spans="1:26" ht="14.25" customHeight="1">
      <c r="A141" s="239"/>
      <c r="B141" s="239"/>
      <c r="C141" s="239"/>
      <c r="D141" s="239"/>
      <c r="E141" s="239"/>
      <c r="F141" s="239"/>
      <c r="G141" s="239"/>
      <c r="H141" s="239"/>
      <c r="I141" s="239"/>
      <c r="J141" s="239"/>
      <c r="K141" s="239"/>
      <c r="L141" s="239"/>
      <c r="M141" s="239"/>
      <c r="N141" s="239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</row>
    <row r="142" spans="1:26" ht="14.25" customHeight="1">
      <c r="A142" s="239"/>
      <c r="B142" s="239"/>
      <c r="C142" s="239"/>
      <c r="D142" s="239"/>
      <c r="E142" s="239"/>
      <c r="F142" s="239"/>
      <c r="G142" s="239"/>
      <c r="H142" s="239"/>
      <c r="I142" s="239"/>
      <c r="J142" s="239"/>
      <c r="K142" s="239"/>
      <c r="L142" s="239"/>
      <c r="M142" s="239"/>
      <c r="N142" s="239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</row>
    <row r="143" spans="1:26" ht="14.25" customHeight="1">
      <c r="A143" s="239"/>
      <c r="B143" s="239"/>
      <c r="C143" s="239"/>
      <c r="D143" s="239"/>
      <c r="E143" s="239"/>
      <c r="F143" s="239"/>
      <c r="G143" s="239"/>
      <c r="H143" s="239"/>
      <c r="I143" s="239"/>
      <c r="J143" s="239"/>
      <c r="K143" s="239"/>
      <c r="L143" s="239"/>
      <c r="M143" s="239"/>
      <c r="N143" s="239"/>
      <c r="O143" s="239"/>
      <c r="P143" s="239"/>
      <c r="Q143" s="239"/>
      <c r="R143" s="239"/>
      <c r="S143" s="239"/>
      <c r="T143" s="239"/>
      <c r="U143" s="239"/>
      <c r="V143" s="239"/>
      <c r="W143" s="239"/>
      <c r="X143" s="239"/>
      <c r="Y143" s="239"/>
      <c r="Z143" s="239"/>
    </row>
    <row r="144" spans="1:26" ht="14.25" customHeight="1">
      <c r="A144" s="239"/>
      <c r="B144" s="239"/>
      <c r="C144" s="239"/>
      <c r="D144" s="239"/>
      <c r="E144" s="239"/>
      <c r="F144" s="239"/>
      <c r="G144" s="239"/>
      <c r="H144" s="239"/>
      <c r="I144" s="239"/>
      <c r="J144" s="239"/>
      <c r="K144" s="239"/>
      <c r="L144" s="239"/>
      <c r="M144" s="239"/>
      <c r="N144" s="239"/>
      <c r="O144" s="239"/>
      <c r="P144" s="239"/>
      <c r="Q144" s="239"/>
      <c r="R144" s="239"/>
      <c r="S144" s="239"/>
      <c r="T144" s="239"/>
      <c r="U144" s="239"/>
      <c r="V144" s="239"/>
      <c r="W144" s="239"/>
      <c r="X144" s="239"/>
      <c r="Y144" s="239"/>
      <c r="Z144" s="239"/>
    </row>
    <row r="145" spans="1:26" ht="14.25" customHeight="1">
      <c r="A145" s="239"/>
      <c r="B145" s="239"/>
      <c r="C145" s="239"/>
      <c r="D145" s="239"/>
      <c r="E145" s="239"/>
      <c r="F145" s="239"/>
      <c r="G145" s="239"/>
      <c r="H145" s="239"/>
      <c r="I145" s="239"/>
      <c r="J145" s="239"/>
      <c r="K145" s="239"/>
      <c r="L145" s="239"/>
      <c r="M145" s="239"/>
      <c r="N145" s="239"/>
      <c r="O145" s="239"/>
      <c r="P145" s="239"/>
      <c r="Q145" s="239"/>
      <c r="R145" s="239"/>
      <c r="S145" s="239"/>
      <c r="T145" s="239"/>
      <c r="U145" s="239"/>
      <c r="V145" s="239"/>
      <c r="W145" s="239"/>
      <c r="X145" s="239"/>
      <c r="Y145" s="239"/>
      <c r="Z145" s="239"/>
    </row>
    <row r="146" spans="1:26" ht="14.25" customHeight="1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39"/>
      <c r="M146" s="239"/>
      <c r="N146" s="239"/>
      <c r="O146" s="239"/>
      <c r="P146" s="239"/>
      <c r="Q146" s="239"/>
      <c r="R146" s="239"/>
      <c r="S146" s="239"/>
      <c r="T146" s="239"/>
      <c r="U146" s="239"/>
      <c r="V146" s="239"/>
      <c r="W146" s="239"/>
      <c r="X146" s="239"/>
      <c r="Y146" s="239"/>
      <c r="Z146" s="239"/>
    </row>
    <row r="147" spans="1:26" ht="14.25" customHeight="1">
      <c r="A147" s="239"/>
      <c r="B147" s="239"/>
      <c r="C147" s="239"/>
      <c r="D147" s="239"/>
      <c r="E147" s="239"/>
      <c r="F147" s="239"/>
      <c r="G147" s="239"/>
      <c r="H147" s="239"/>
      <c r="I147" s="239"/>
      <c r="J147" s="239"/>
      <c r="K147" s="239"/>
      <c r="L147" s="239"/>
      <c r="M147" s="239"/>
      <c r="N147" s="239"/>
      <c r="O147" s="239"/>
      <c r="P147" s="239"/>
      <c r="Q147" s="239"/>
      <c r="R147" s="239"/>
      <c r="S147" s="239"/>
      <c r="T147" s="239"/>
      <c r="U147" s="239"/>
      <c r="V147" s="239"/>
      <c r="W147" s="239"/>
      <c r="X147" s="239"/>
      <c r="Y147" s="239"/>
      <c r="Z147" s="239"/>
    </row>
    <row r="148" spans="1:26" ht="14.25" customHeight="1">
      <c r="A148" s="239"/>
      <c r="B148" s="239"/>
      <c r="C148" s="239"/>
      <c r="D148" s="239"/>
      <c r="E148" s="239"/>
      <c r="F148" s="239"/>
      <c r="G148" s="239"/>
      <c r="H148" s="239"/>
      <c r="I148" s="239"/>
      <c r="J148" s="239"/>
      <c r="K148" s="239"/>
      <c r="L148" s="239"/>
      <c r="M148" s="239"/>
      <c r="N148" s="239"/>
      <c r="O148" s="239"/>
      <c r="P148" s="239"/>
      <c r="Q148" s="239"/>
      <c r="R148" s="239"/>
      <c r="S148" s="239"/>
      <c r="T148" s="239"/>
      <c r="U148" s="239"/>
      <c r="V148" s="239"/>
      <c r="W148" s="239"/>
      <c r="X148" s="239"/>
      <c r="Y148" s="239"/>
      <c r="Z148" s="239"/>
    </row>
    <row r="149" spans="1:26" ht="14.25" customHeight="1">
      <c r="A149" s="239"/>
      <c r="B149" s="239"/>
      <c r="C149" s="239"/>
      <c r="D149" s="239"/>
      <c r="E149" s="239"/>
      <c r="F149" s="239"/>
      <c r="G149" s="239"/>
      <c r="H149" s="239"/>
      <c r="I149" s="239"/>
      <c r="J149" s="239"/>
      <c r="K149" s="239"/>
      <c r="L149" s="239"/>
      <c r="M149" s="239"/>
      <c r="N149" s="239"/>
      <c r="O149" s="239"/>
      <c r="P149" s="239"/>
      <c r="Q149" s="239"/>
      <c r="R149" s="239"/>
      <c r="S149" s="239"/>
      <c r="T149" s="239"/>
      <c r="U149" s="239"/>
      <c r="V149" s="239"/>
      <c r="W149" s="239"/>
      <c r="X149" s="239"/>
      <c r="Y149" s="239"/>
      <c r="Z149" s="239"/>
    </row>
    <row r="150" spans="1:26" ht="14.25" customHeight="1">
      <c r="A150" s="239"/>
      <c r="B150" s="239"/>
      <c r="C150" s="239"/>
      <c r="D150" s="239"/>
      <c r="E150" s="239"/>
      <c r="F150" s="239"/>
      <c r="G150" s="239"/>
      <c r="H150" s="239"/>
      <c r="I150" s="239"/>
      <c r="J150" s="239"/>
      <c r="K150" s="239"/>
      <c r="L150" s="239"/>
      <c r="M150" s="239"/>
      <c r="N150" s="239"/>
      <c r="O150" s="239"/>
      <c r="P150" s="239"/>
      <c r="Q150" s="239"/>
      <c r="R150" s="239"/>
      <c r="S150" s="239"/>
      <c r="T150" s="239"/>
      <c r="U150" s="239"/>
      <c r="V150" s="239"/>
      <c r="W150" s="239"/>
      <c r="X150" s="239"/>
      <c r="Y150" s="239"/>
      <c r="Z150" s="239"/>
    </row>
    <row r="151" spans="1:26" ht="14.25" customHeight="1">
      <c r="A151" s="239"/>
      <c r="B151" s="239"/>
      <c r="C151" s="239"/>
      <c r="D151" s="239"/>
      <c r="E151" s="239"/>
      <c r="F151" s="239"/>
      <c r="G151" s="239"/>
      <c r="H151" s="239"/>
      <c r="I151" s="239"/>
      <c r="J151" s="239"/>
      <c r="K151" s="239"/>
      <c r="L151" s="239"/>
      <c r="M151" s="239"/>
      <c r="N151" s="239"/>
      <c r="O151" s="239"/>
      <c r="P151" s="239"/>
      <c r="Q151" s="239"/>
      <c r="R151" s="239"/>
      <c r="S151" s="239"/>
      <c r="T151" s="239"/>
      <c r="U151" s="239"/>
      <c r="V151" s="239"/>
      <c r="W151" s="239"/>
      <c r="X151" s="239"/>
      <c r="Y151" s="239"/>
      <c r="Z151" s="239"/>
    </row>
    <row r="152" spans="1:26" ht="14.25" customHeight="1">
      <c r="A152" s="239"/>
      <c r="B152" s="239"/>
      <c r="C152" s="239"/>
      <c r="D152" s="239"/>
      <c r="E152" s="239"/>
      <c r="F152" s="239"/>
      <c r="G152" s="239"/>
      <c r="H152" s="239"/>
      <c r="I152" s="239"/>
      <c r="J152" s="239"/>
      <c r="K152" s="239"/>
      <c r="L152" s="239"/>
      <c r="M152" s="239"/>
      <c r="N152" s="239"/>
      <c r="O152" s="239"/>
      <c r="P152" s="239"/>
      <c r="Q152" s="239"/>
      <c r="R152" s="239"/>
      <c r="S152" s="239"/>
      <c r="T152" s="239"/>
      <c r="U152" s="239"/>
      <c r="V152" s="239"/>
      <c r="W152" s="239"/>
      <c r="X152" s="239"/>
      <c r="Y152" s="239"/>
      <c r="Z152" s="239"/>
    </row>
    <row r="153" spans="1:26" ht="14.25" customHeight="1">
      <c r="A153" s="239"/>
      <c r="B153" s="239"/>
      <c r="C153" s="239"/>
      <c r="D153" s="239"/>
      <c r="E153" s="239"/>
      <c r="F153" s="239"/>
      <c r="G153" s="239"/>
      <c r="H153" s="239"/>
      <c r="I153" s="239"/>
      <c r="J153" s="239"/>
      <c r="K153" s="239"/>
      <c r="L153" s="239"/>
      <c r="M153" s="239"/>
      <c r="N153" s="239"/>
      <c r="O153" s="239"/>
      <c r="P153" s="239"/>
      <c r="Q153" s="239"/>
      <c r="R153" s="239"/>
      <c r="S153" s="239"/>
      <c r="T153" s="239"/>
      <c r="U153" s="239"/>
      <c r="V153" s="239"/>
      <c r="W153" s="239"/>
      <c r="X153" s="239"/>
      <c r="Y153" s="239"/>
      <c r="Z153" s="239"/>
    </row>
    <row r="154" spans="1:26" ht="14.25" customHeight="1">
      <c r="A154" s="239"/>
      <c r="B154" s="239"/>
      <c r="C154" s="239"/>
      <c r="D154" s="239"/>
      <c r="E154" s="239"/>
      <c r="F154" s="239"/>
      <c r="G154" s="239"/>
      <c r="H154" s="239"/>
      <c r="I154" s="239"/>
      <c r="J154" s="239"/>
      <c r="K154" s="239"/>
      <c r="L154" s="239"/>
      <c r="M154" s="239"/>
      <c r="N154" s="239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</row>
    <row r="155" spans="1:26" ht="14.25" customHeight="1">
      <c r="A155" s="239"/>
      <c r="B155" s="239"/>
      <c r="C155" s="239"/>
      <c r="D155" s="239"/>
      <c r="E155" s="239"/>
      <c r="F155" s="239"/>
      <c r="G155" s="239"/>
      <c r="H155" s="239"/>
      <c r="I155" s="239"/>
      <c r="J155" s="239"/>
      <c r="K155" s="239"/>
      <c r="L155" s="239"/>
      <c r="M155" s="239"/>
      <c r="N155" s="239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  <c r="Y155" s="239"/>
      <c r="Z155" s="239"/>
    </row>
    <row r="156" spans="1:26" ht="14.25" customHeight="1">
      <c r="A156" s="239"/>
      <c r="B156" s="239"/>
      <c r="C156" s="239"/>
      <c r="D156" s="239"/>
      <c r="E156" s="239"/>
      <c r="F156" s="239"/>
      <c r="G156" s="239"/>
      <c r="H156" s="239"/>
      <c r="I156" s="239"/>
      <c r="J156" s="239"/>
      <c r="K156" s="239"/>
      <c r="L156" s="239"/>
      <c r="M156" s="239"/>
      <c r="N156" s="239"/>
      <c r="O156" s="239"/>
      <c r="P156" s="239"/>
      <c r="Q156" s="239"/>
      <c r="R156" s="239"/>
      <c r="S156" s="239"/>
      <c r="T156" s="239"/>
      <c r="U156" s="239"/>
      <c r="V156" s="239"/>
      <c r="W156" s="239"/>
      <c r="X156" s="239"/>
      <c r="Y156" s="239"/>
      <c r="Z156" s="239"/>
    </row>
    <row r="157" spans="1:26" ht="14.25" customHeight="1">
      <c r="A157" s="239"/>
      <c r="B157" s="239"/>
      <c r="C157" s="239"/>
      <c r="D157" s="239"/>
      <c r="E157" s="239"/>
      <c r="F157" s="239"/>
      <c r="G157" s="239"/>
      <c r="H157" s="239"/>
      <c r="I157" s="239"/>
      <c r="J157" s="239"/>
      <c r="K157" s="239"/>
      <c r="L157" s="239"/>
      <c r="M157" s="239"/>
      <c r="N157" s="239"/>
      <c r="O157" s="239"/>
      <c r="P157" s="239"/>
      <c r="Q157" s="239"/>
      <c r="R157" s="239"/>
      <c r="S157" s="239"/>
      <c r="T157" s="239"/>
      <c r="U157" s="239"/>
      <c r="V157" s="239"/>
      <c r="W157" s="239"/>
      <c r="X157" s="239"/>
      <c r="Y157" s="239"/>
      <c r="Z157" s="239"/>
    </row>
    <row r="158" spans="1:26" ht="14.25" customHeight="1">
      <c r="A158" s="239"/>
      <c r="B158" s="239"/>
      <c r="C158" s="239"/>
      <c r="D158" s="239"/>
      <c r="E158" s="239"/>
      <c r="F158" s="239"/>
      <c r="G158" s="239"/>
      <c r="H158" s="239"/>
      <c r="I158" s="239"/>
      <c r="J158" s="239"/>
      <c r="K158" s="239"/>
      <c r="L158" s="239"/>
      <c r="M158" s="239"/>
      <c r="N158" s="239"/>
      <c r="O158" s="239"/>
      <c r="P158" s="239"/>
      <c r="Q158" s="239"/>
      <c r="R158" s="239"/>
      <c r="S158" s="239"/>
      <c r="T158" s="239"/>
      <c r="U158" s="239"/>
      <c r="V158" s="239"/>
      <c r="W158" s="239"/>
      <c r="X158" s="239"/>
      <c r="Y158" s="239"/>
      <c r="Z158" s="239"/>
    </row>
    <row r="159" spans="1:26" ht="14.25" customHeight="1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39"/>
      <c r="M159" s="239"/>
      <c r="N159" s="239"/>
      <c r="O159" s="239"/>
      <c r="P159" s="239"/>
      <c r="Q159" s="239"/>
      <c r="R159" s="239"/>
      <c r="S159" s="239"/>
      <c r="T159" s="239"/>
      <c r="U159" s="239"/>
      <c r="V159" s="239"/>
      <c r="W159" s="239"/>
      <c r="X159" s="239"/>
      <c r="Y159" s="239"/>
      <c r="Z159" s="239"/>
    </row>
    <row r="160" spans="1:26" ht="14.25" customHeight="1">
      <c r="A160" s="239"/>
      <c r="B160" s="239"/>
      <c r="C160" s="239"/>
      <c r="D160" s="239"/>
      <c r="E160" s="239"/>
      <c r="F160" s="239"/>
      <c r="G160" s="239"/>
      <c r="H160" s="239"/>
      <c r="I160" s="239"/>
      <c r="J160" s="239"/>
      <c r="K160" s="239"/>
      <c r="L160" s="239"/>
      <c r="M160" s="239"/>
      <c r="N160" s="239"/>
      <c r="O160" s="239"/>
      <c r="P160" s="239"/>
      <c r="Q160" s="239"/>
      <c r="R160" s="239"/>
      <c r="S160" s="239"/>
      <c r="T160" s="239"/>
      <c r="U160" s="239"/>
      <c r="V160" s="239"/>
      <c r="W160" s="239"/>
      <c r="X160" s="239"/>
      <c r="Y160" s="239"/>
      <c r="Z160" s="239"/>
    </row>
    <row r="161" spans="1:26" ht="14.25" customHeight="1">
      <c r="A161" s="239"/>
      <c r="B161" s="239"/>
      <c r="C161" s="239"/>
      <c r="D161" s="239"/>
      <c r="E161" s="239"/>
      <c r="F161" s="239"/>
      <c r="G161" s="239"/>
      <c r="H161" s="239"/>
      <c r="I161" s="239"/>
      <c r="J161" s="239"/>
      <c r="K161" s="239"/>
      <c r="L161" s="239"/>
      <c r="M161" s="239"/>
      <c r="N161" s="239"/>
      <c r="O161" s="239"/>
      <c r="P161" s="239"/>
      <c r="Q161" s="239"/>
      <c r="R161" s="239"/>
      <c r="S161" s="239"/>
      <c r="T161" s="239"/>
      <c r="U161" s="239"/>
      <c r="V161" s="239"/>
      <c r="W161" s="239"/>
      <c r="X161" s="239"/>
      <c r="Y161" s="239"/>
      <c r="Z161" s="239"/>
    </row>
    <row r="162" spans="1:26" ht="14.25" customHeight="1">
      <c r="A162" s="239"/>
      <c r="B162" s="239"/>
      <c r="C162" s="239"/>
      <c r="D162" s="239"/>
      <c r="E162" s="239"/>
      <c r="F162" s="239"/>
      <c r="G162" s="239"/>
      <c r="H162" s="239"/>
      <c r="I162" s="239"/>
      <c r="J162" s="239"/>
      <c r="K162" s="239"/>
      <c r="L162" s="239"/>
      <c r="M162" s="239"/>
      <c r="N162" s="239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</row>
    <row r="163" spans="1:26" ht="14.25" customHeight="1">
      <c r="A163" s="239"/>
      <c r="B163" s="239"/>
      <c r="C163" s="239"/>
      <c r="D163" s="239"/>
      <c r="E163" s="239"/>
      <c r="F163" s="239"/>
      <c r="G163" s="239"/>
      <c r="H163" s="239"/>
      <c r="I163" s="239"/>
      <c r="J163" s="239"/>
      <c r="K163" s="239"/>
      <c r="L163" s="239"/>
      <c r="M163" s="239"/>
      <c r="N163" s="239"/>
      <c r="O163" s="239"/>
      <c r="P163" s="239"/>
      <c r="Q163" s="239"/>
      <c r="R163" s="239"/>
      <c r="S163" s="239"/>
      <c r="T163" s="239"/>
      <c r="U163" s="239"/>
      <c r="V163" s="239"/>
      <c r="W163" s="239"/>
      <c r="X163" s="239"/>
      <c r="Y163" s="239"/>
      <c r="Z163" s="239"/>
    </row>
    <row r="164" spans="1:26" ht="14.25" customHeight="1">
      <c r="A164" s="239"/>
      <c r="B164" s="239"/>
      <c r="C164" s="239"/>
      <c r="D164" s="239"/>
      <c r="E164" s="239"/>
      <c r="F164" s="239"/>
      <c r="G164" s="239"/>
      <c r="H164" s="239"/>
      <c r="I164" s="239"/>
      <c r="J164" s="239"/>
      <c r="K164" s="239"/>
      <c r="L164" s="239"/>
      <c r="M164" s="239"/>
      <c r="N164" s="239"/>
      <c r="O164" s="239"/>
      <c r="P164" s="239"/>
      <c r="Q164" s="239"/>
      <c r="R164" s="239"/>
      <c r="S164" s="239"/>
      <c r="T164" s="239"/>
      <c r="U164" s="239"/>
      <c r="V164" s="239"/>
      <c r="W164" s="239"/>
      <c r="X164" s="239"/>
      <c r="Y164" s="239"/>
      <c r="Z164" s="239"/>
    </row>
    <row r="165" spans="1:26" ht="14.25" customHeight="1">
      <c r="A165" s="239"/>
      <c r="B165" s="239"/>
      <c r="C165" s="239"/>
      <c r="D165" s="239"/>
      <c r="E165" s="239"/>
      <c r="F165" s="239"/>
      <c r="G165" s="239"/>
      <c r="H165" s="239"/>
      <c r="I165" s="239"/>
      <c r="J165" s="239"/>
      <c r="K165" s="239"/>
      <c r="L165" s="239"/>
      <c r="M165" s="239"/>
      <c r="N165" s="239"/>
      <c r="O165" s="239"/>
      <c r="P165" s="239"/>
      <c r="Q165" s="239"/>
      <c r="R165" s="239"/>
      <c r="S165" s="239"/>
      <c r="T165" s="239"/>
      <c r="U165" s="239"/>
      <c r="V165" s="239"/>
      <c r="W165" s="239"/>
      <c r="X165" s="239"/>
      <c r="Y165" s="239"/>
      <c r="Z165" s="239"/>
    </row>
    <row r="166" spans="1:26" ht="14.25" customHeight="1">
      <c r="A166" s="239"/>
      <c r="B166" s="239"/>
      <c r="C166" s="239"/>
      <c r="D166" s="239"/>
      <c r="E166" s="239"/>
      <c r="F166" s="239"/>
      <c r="G166" s="239"/>
      <c r="H166" s="239"/>
      <c r="I166" s="239"/>
      <c r="J166" s="239"/>
      <c r="K166" s="239"/>
      <c r="L166" s="239"/>
      <c r="M166" s="239"/>
      <c r="N166" s="239"/>
      <c r="O166" s="239"/>
      <c r="P166" s="239"/>
      <c r="Q166" s="239"/>
      <c r="R166" s="239"/>
      <c r="S166" s="239"/>
      <c r="T166" s="239"/>
      <c r="U166" s="239"/>
      <c r="V166" s="239"/>
      <c r="W166" s="239"/>
      <c r="X166" s="239"/>
      <c r="Y166" s="239"/>
      <c r="Z166" s="239"/>
    </row>
    <row r="167" spans="1:26" ht="14.25" customHeight="1">
      <c r="A167" s="239"/>
      <c r="B167" s="239"/>
      <c r="C167" s="239"/>
      <c r="D167" s="239"/>
      <c r="E167" s="239"/>
      <c r="F167" s="239"/>
      <c r="G167" s="239"/>
      <c r="H167" s="239"/>
      <c r="I167" s="239"/>
      <c r="J167" s="239"/>
      <c r="K167" s="239"/>
      <c r="L167" s="239"/>
      <c r="M167" s="239"/>
      <c r="N167" s="239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39"/>
      <c r="Z167" s="239"/>
    </row>
    <row r="168" spans="1:26" ht="14.25" customHeight="1">
      <c r="A168" s="239"/>
      <c r="B168" s="239"/>
      <c r="C168" s="239"/>
      <c r="D168" s="239"/>
      <c r="E168" s="239"/>
      <c r="F168" s="239"/>
      <c r="G168" s="239"/>
      <c r="H168" s="239"/>
      <c r="I168" s="239"/>
      <c r="J168" s="239"/>
      <c r="K168" s="239"/>
      <c r="L168" s="239"/>
      <c r="M168" s="239"/>
      <c r="N168" s="239"/>
      <c r="O168" s="239"/>
      <c r="P168" s="239"/>
      <c r="Q168" s="239"/>
      <c r="R168" s="239"/>
      <c r="S168" s="239"/>
      <c r="T168" s="239"/>
      <c r="U168" s="239"/>
      <c r="V168" s="239"/>
      <c r="W168" s="239"/>
      <c r="X168" s="239"/>
      <c r="Y168" s="239"/>
      <c r="Z168" s="239"/>
    </row>
    <row r="169" spans="1:26" ht="14.25" customHeight="1">
      <c r="A169" s="239"/>
      <c r="B169" s="239"/>
      <c r="C169" s="239"/>
      <c r="D169" s="239"/>
      <c r="E169" s="239"/>
      <c r="F169" s="239"/>
      <c r="G169" s="239"/>
      <c r="H169" s="239"/>
      <c r="I169" s="239"/>
      <c r="J169" s="239"/>
      <c r="K169" s="239"/>
      <c r="L169" s="239"/>
      <c r="M169" s="239"/>
      <c r="N169" s="239"/>
      <c r="O169" s="239"/>
      <c r="P169" s="239"/>
      <c r="Q169" s="239"/>
      <c r="R169" s="239"/>
      <c r="S169" s="239"/>
      <c r="T169" s="239"/>
      <c r="U169" s="239"/>
      <c r="V169" s="239"/>
      <c r="W169" s="239"/>
      <c r="X169" s="239"/>
      <c r="Y169" s="239"/>
      <c r="Z169" s="239"/>
    </row>
    <row r="170" spans="1:26" ht="14.25" customHeight="1">
      <c r="A170" s="239"/>
      <c r="B170" s="239"/>
      <c r="C170" s="239"/>
      <c r="D170" s="239"/>
      <c r="E170" s="239"/>
      <c r="F170" s="239"/>
      <c r="G170" s="239"/>
      <c r="H170" s="239"/>
      <c r="I170" s="239"/>
      <c r="J170" s="239"/>
      <c r="K170" s="239"/>
      <c r="L170" s="239"/>
      <c r="M170" s="239"/>
      <c r="N170" s="239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</row>
    <row r="171" spans="1:26" ht="14.25" customHeight="1">
      <c r="A171" s="239"/>
      <c r="B171" s="239"/>
      <c r="C171" s="239"/>
      <c r="D171" s="239"/>
      <c r="E171" s="239"/>
      <c r="F171" s="239"/>
      <c r="G171" s="239"/>
      <c r="H171" s="239"/>
      <c r="I171" s="239"/>
      <c r="J171" s="239"/>
      <c r="K171" s="239"/>
      <c r="L171" s="239"/>
      <c r="M171" s="239"/>
      <c r="N171" s="239"/>
      <c r="O171" s="239"/>
      <c r="P171" s="239"/>
      <c r="Q171" s="239"/>
      <c r="R171" s="239"/>
      <c r="S171" s="239"/>
      <c r="T171" s="239"/>
      <c r="U171" s="239"/>
      <c r="V171" s="239"/>
      <c r="W171" s="239"/>
      <c r="X171" s="239"/>
      <c r="Y171" s="239"/>
      <c r="Z171" s="239"/>
    </row>
    <row r="172" spans="1:26" ht="14.25" customHeight="1">
      <c r="A172" s="239"/>
      <c r="B172" s="239"/>
      <c r="C172" s="239"/>
      <c r="D172" s="239"/>
      <c r="E172" s="239"/>
      <c r="F172" s="239"/>
      <c r="G172" s="239"/>
      <c r="H172" s="239"/>
      <c r="I172" s="239"/>
      <c r="J172" s="239"/>
      <c r="K172" s="239"/>
      <c r="L172" s="239"/>
      <c r="M172" s="239"/>
      <c r="N172" s="239"/>
      <c r="O172" s="239"/>
      <c r="P172" s="239"/>
      <c r="Q172" s="239"/>
      <c r="R172" s="239"/>
      <c r="S172" s="239"/>
      <c r="T172" s="239"/>
      <c r="U172" s="239"/>
      <c r="V172" s="239"/>
      <c r="W172" s="239"/>
      <c r="X172" s="239"/>
      <c r="Y172" s="239"/>
      <c r="Z172" s="239"/>
    </row>
    <row r="173" spans="1:26" ht="14.25" customHeight="1">
      <c r="A173" s="239"/>
      <c r="B173" s="239"/>
      <c r="C173" s="239"/>
      <c r="D173" s="239"/>
      <c r="E173" s="239"/>
      <c r="F173" s="239"/>
      <c r="G173" s="239"/>
      <c r="H173" s="239"/>
      <c r="I173" s="239"/>
      <c r="J173" s="239"/>
      <c r="K173" s="239"/>
      <c r="L173" s="239"/>
      <c r="M173" s="239"/>
      <c r="N173" s="239"/>
      <c r="O173" s="239"/>
      <c r="P173" s="239"/>
      <c r="Q173" s="239"/>
      <c r="R173" s="239"/>
      <c r="S173" s="239"/>
      <c r="T173" s="239"/>
      <c r="U173" s="239"/>
      <c r="V173" s="239"/>
      <c r="W173" s="239"/>
      <c r="X173" s="239"/>
      <c r="Y173" s="239"/>
      <c r="Z173" s="239"/>
    </row>
    <row r="174" spans="1:26" ht="14.25" customHeight="1">
      <c r="A174" s="239"/>
      <c r="B174" s="239"/>
      <c r="C174" s="239"/>
      <c r="D174" s="239"/>
      <c r="E174" s="239"/>
      <c r="F174" s="239"/>
      <c r="G174" s="239"/>
      <c r="H174" s="239"/>
      <c r="I174" s="239"/>
      <c r="J174" s="239"/>
      <c r="K174" s="239"/>
      <c r="L174" s="239"/>
      <c r="M174" s="239"/>
      <c r="N174" s="239"/>
      <c r="O174" s="239"/>
      <c r="P174" s="239"/>
      <c r="Q174" s="239"/>
      <c r="R174" s="239"/>
      <c r="S174" s="239"/>
      <c r="T174" s="239"/>
      <c r="U174" s="239"/>
      <c r="V174" s="239"/>
      <c r="W174" s="239"/>
      <c r="X174" s="239"/>
      <c r="Y174" s="239"/>
      <c r="Z174" s="239"/>
    </row>
    <row r="175" spans="1:26" ht="14.25" customHeight="1">
      <c r="A175" s="239"/>
      <c r="B175" s="239"/>
      <c r="C175" s="239"/>
      <c r="D175" s="239"/>
      <c r="E175" s="239"/>
      <c r="F175" s="239"/>
      <c r="G175" s="239"/>
      <c r="H175" s="239"/>
      <c r="I175" s="239"/>
      <c r="J175" s="239"/>
      <c r="K175" s="239"/>
      <c r="L175" s="239"/>
      <c r="M175" s="239"/>
      <c r="N175" s="239"/>
      <c r="O175" s="239"/>
      <c r="P175" s="239"/>
      <c r="Q175" s="239"/>
      <c r="R175" s="239"/>
      <c r="S175" s="239"/>
      <c r="T175" s="239"/>
      <c r="U175" s="239"/>
      <c r="V175" s="239"/>
      <c r="W175" s="239"/>
      <c r="X175" s="239"/>
      <c r="Y175" s="239"/>
      <c r="Z175" s="239"/>
    </row>
    <row r="176" spans="1:26" ht="14.25" customHeight="1">
      <c r="A176" s="239"/>
      <c r="B176" s="239"/>
      <c r="C176" s="239"/>
      <c r="D176" s="239"/>
      <c r="E176" s="239"/>
      <c r="F176" s="239"/>
      <c r="G176" s="239"/>
      <c r="H176" s="239"/>
      <c r="I176" s="239"/>
      <c r="J176" s="239"/>
      <c r="K176" s="239"/>
      <c r="L176" s="239"/>
      <c r="M176" s="239"/>
      <c r="N176" s="239"/>
      <c r="O176" s="239"/>
      <c r="P176" s="239"/>
      <c r="Q176" s="239"/>
      <c r="R176" s="239"/>
      <c r="S176" s="239"/>
      <c r="T176" s="239"/>
      <c r="U176" s="239"/>
      <c r="V176" s="239"/>
      <c r="W176" s="239"/>
      <c r="X176" s="239"/>
      <c r="Y176" s="239"/>
      <c r="Z176" s="239"/>
    </row>
    <row r="177" spans="1:26" ht="14.25" customHeight="1">
      <c r="A177" s="239"/>
      <c r="B177" s="239"/>
      <c r="C177" s="239"/>
      <c r="D177" s="239"/>
      <c r="E177" s="239"/>
      <c r="F177" s="239"/>
      <c r="G177" s="239"/>
      <c r="H177" s="239"/>
      <c r="I177" s="239"/>
      <c r="J177" s="239"/>
      <c r="K177" s="239"/>
      <c r="L177" s="239"/>
      <c r="M177" s="239"/>
      <c r="N177" s="239"/>
      <c r="O177" s="239"/>
      <c r="P177" s="239"/>
      <c r="Q177" s="239"/>
      <c r="R177" s="239"/>
      <c r="S177" s="239"/>
      <c r="T177" s="239"/>
      <c r="U177" s="239"/>
      <c r="V177" s="239"/>
      <c r="W177" s="239"/>
      <c r="X177" s="239"/>
      <c r="Y177" s="239"/>
      <c r="Z177" s="239"/>
    </row>
    <row r="178" spans="1:26" ht="14.25" customHeight="1">
      <c r="A178" s="239"/>
      <c r="B178" s="239"/>
      <c r="C178" s="239"/>
      <c r="D178" s="239"/>
      <c r="E178" s="239"/>
      <c r="F178" s="239"/>
      <c r="G178" s="239"/>
      <c r="H178" s="239"/>
      <c r="I178" s="239"/>
      <c r="J178" s="239"/>
      <c r="K178" s="239"/>
      <c r="L178" s="239"/>
      <c r="M178" s="239"/>
      <c r="N178" s="239"/>
      <c r="O178" s="239"/>
      <c r="P178" s="239"/>
      <c r="Q178" s="239"/>
      <c r="R178" s="239"/>
      <c r="S178" s="239"/>
      <c r="T178" s="239"/>
      <c r="U178" s="239"/>
      <c r="V178" s="239"/>
      <c r="W178" s="239"/>
      <c r="X178" s="239"/>
      <c r="Y178" s="239"/>
      <c r="Z178" s="239"/>
    </row>
    <row r="179" spans="1:26" ht="14.25" customHeight="1">
      <c r="A179" s="239"/>
      <c r="B179" s="239"/>
      <c r="C179" s="239"/>
      <c r="D179" s="239"/>
      <c r="E179" s="239"/>
      <c r="F179" s="239"/>
      <c r="G179" s="239"/>
      <c r="H179" s="239"/>
      <c r="I179" s="239"/>
      <c r="J179" s="239"/>
      <c r="K179" s="239"/>
      <c r="L179" s="239"/>
      <c r="M179" s="239"/>
      <c r="N179" s="239"/>
      <c r="O179" s="239"/>
      <c r="P179" s="239"/>
      <c r="Q179" s="239"/>
      <c r="R179" s="239"/>
      <c r="S179" s="239"/>
      <c r="T179" s="239"/>
      <c r="U179" s="239"/>
      <c r="V179" s="239"/>
      <c r="W179" s="239"/>
      <c r="X179" s="239"/>
      <c r="Y179" s="239"/>
      <c r="Z179" s="239"/>
    </row>
    <row r="180" spans="1:26" ht="14.25" customHeight="1">
      <c r="A180" s="239"/>
      <c r="B180" s="239"/>
      <c r="C180" s="239"/>
      <c r="D180" s="239"/>
      <c r="E180" s="239"/>
      <c r="F180" s="239"/>
      <c r="G180" s="239"/>
      <c r="H180" s="239"/>
      <c r="I180" s="239"/>
      <c r="J180" s="239"/>
      <c r="K180" s="239"/>
      <c r="L180" s="239"/>
      <c r="M180" s="239"/>
      <c r="N180" s="239"/>
      <c r="O180" s="239"/>
      <c r="P180" s="239"/>
      <c r="Q180" s="239"/>
      <c r="R180" s="239"/>
      <c r="S180" s="239"/>
      <c r="T180" s="239"/>
      <c r="U180" s="239"/>
      <c r="V180" s="239"/>
      <c r="W180" s="239"/>
      <c r="X180" s="239"/>
      <c r="Y180" s="239"/>
      <c r="Z180" s="239"/>
    </row>
    <row r="181" spans="1:26" ht="14.25" customHeight="1">
      <c r="A181" s="239"/>
      <c r="B181" s="239"/>
      <c r="C181" s="239"/>
      <c r="D181" s="239"/>
      <c r="E181" s="239"/>
      <c r="F181" s="239"/>
      <c r="G181" s="239"/>
      <c r="H181" s="239"/>
      <c r="I181" s="239"/>
      <c r="J181" s="239"/>
      <c r="K181" s="239"/>
      <c r="L181" s="239"/>
      <c r="M181" s="239"/>
      <c r="N181" s="239"/>
      <c r="O181" s="239"/>
      <c r="P181" s="239"/>
      <c r="Q181" s="239"/>
      <c r="R181" s="239"/>
      <c r="S181" s="239"/>
      <c r="T181" s="239"/>
      <c r="U181" s="239"/>
      <c r="V181" s="239"/>
      <c r="W181" s="239"/>
      <c r="X181" s="239"/>
      <c r="Y181" s="239"/>
      <c r="Z181" s="239"/>
    </row>
    <row r="182" spans="1:26" ht="14.25" customHeight="1">
      <c r="A182" s="239"/>
      <c r="B182" s="239"/>
      <c r="C182" s="239"/>
      <c r="D182" s="239"/>
      <c r="E182" s="239"/>
      <c r="F182" s="239"/>
      <c r="G182" s="239"/>
      <c r="H182" s="239"/>
      <c r="I182" s="239"/>
      <c r="J182" s="239"/>
      <c r="K182" s="239"/>
      <c r="L182" s="239"/>
      <c r="M182" s="239"/>
      <c r="N182" s="239"/>
      <c r="O182" s="239"/>
      <c r="P182" s="239"/>
      <c r="Q182" s="239"/>
      <c r="R182" s="239"/>
      <c r="S182" s="239"/>
      <c r="T182" s="239"/>
      <c r="U182" s="239"/>
      <c r="V182" s="239"/>
      <c r="W182" s="239"/>
      <c r="X182" s="239"/>
      <c r="Y182" s="239"/>
      <c r="Z182" s="239"/>
    </row>
    <row r="183" spans="1:26" ht="14.25" customHeight="1">
      <c r="A183" s="239"/>
      <c r="B183" s="239"/>
      <c r="C183" s="239"/>
      <c r="D183" s="239"/>
      <c r="E183" s="239"/>
      <c r="F183" s="239"/>
      <c r="G183" s="239"/>
      <c r="H183" s="239"/>
      <c r="I183" s="239"/>
      <c r="J183" s="239"/>
      <c r="K183" s="239"/>
      <c r="L183" s="239"/>
      <c r="M183" s="239"/>
      <c r="N183" s="239"/>
      <c r="O183" s="239"/>
      <c r="P183" s="239"/>
      <c r="Q183" s="239"/>
      <c r="R183" s="239"/>
      <c r="S183" s="239"/>
      <c r="T183" s="239"/>
      <c r="U183" s="239"/>
      <c r="V183" s="239"/>
      <c r="W183" s="239"/>
      <c r="X183" s="239"/>
      <c r="Y183" s="239"/>
      <c r="Z183" s="239"/>
    </row>
    <row r="184" spans="1:26" ht="14.25" customHeight="1">
      <c r="A184" s="239"/>
      <c r="B184" s="239"/>
      <c r="C184" s="239"/>
      <c r="D184" s="239"/>
      <c r="E184" s="239"/>
      <c r="F184" s="239"/>
      <c r="G184" s="239"/>
      <c r="H184" s="239"/>
      <c r="I184" s="239"/>
      <c r="J184" s="239"/>
      <c r="K184" s="239"/>
      <c r="L184" s="239"/>
      <c r="M184" s="239"/>
      <c r="N184" s="239"/>
      <c r="O184" s="239"/>
      <c r="P184" s="239"/>
      <c r="Q184" s="239"/>
      <c r="R184" s="239"/>
      <c r="S184" s="239"/>
      <c r="T184" s="239"/>
      <c r="U184" s="239"/>
      <c r="V184" s="239"/>
      <c r="W184" s="239"/>
      <c r="X184" s="239"/>
      <c r="Y184" s="239"/>
      <c r="Z184" s="239"/>
    </row>
    <row r="185" spans="1:26" ht="14.25" customHeight="1">
      <c r="A185" s="239"/>
      <c r="B185" s="239"/>
      <c r="C185" s="239"/>
      <c r="D185" s="239"/>
      <c r="E185" s="239"/>
      <c r="F185" s="239"/>
      <c r="G185" s="239"/>
      <c r="H185" s="239"/>
      <c r="I185" s="239"/>
      <c r="J185" s="239"/>
      <c r="K185" s="239"/>
      <c r="L185" s="239"/>
      <c r="M185" s="239"/>
      <c r="N185" s="239"/>
      <c r="O185" s="239"/>
      <c r="P185" s="239"/>
      <c r="Q185" s="239"/>
      <c r="R185" s="239"/>
      <c r="S185" s="239"/>
      <c r="T185" s="239"/>
      <c r="U185" s="239"/>
      <c r="V185" s="239"/>
      <c r="W185" s="239"/>
      <c r="X185" s="239"/>
      <c r="Y185" s="239"/>
      <c r="Z185" s="239"/>
    </row>
    <row r="186" spans="1:26" ht="14.25" customHeight="1">
      <c r="A186" s="239"/>
      <c r="B186" s="239"/>
      <c r="C186" s="239"/>
      <c r="D186" s="239"/>
      <c r="E186" s="239"/>
      <c r="F186" s="239"/>
      <c r="G186" s="239"/>
      <c r="H186" s="239"/>
      <c r="I186" s="239"/>
      <c r="J186" s="239"/>
      <c r="K186" s="239"/>
      <c r="L186" s="239"/>
      <c r="M186" s="239"/>
      <c r="N186" s="239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</row>
    <row r="187" spans="1:26" ht="14.25" customHeight="1">
      <c r="A187" s="239"/>
      <c r="B187" s="239"/>
      <c r="C187" s="239"/>
      <c r="D187" s="239"/>
      <c r="E187" s="239"/>
      <c r="F187" s="239"/>
      <c r="G187" s="239"/>
      <c r="H187" s="239"/>
      <c r="I187" s="239"/>
      <c r="J187" s="239"/>
      <c r="K187" s="239"/>
      <c r="L187" s="239"/>
      <c r="M187" s="239"/>
      <c r="N187" s="239"/>
      <c r="O187" s="239"/>
      <c r="P187" s="239"/>
      <c r="Q187" s="239"/>
      <c r="R187" s="239"/>
      <c r="S187" s="239"/>
      <c r="T187" s="239"/>
      <c r="U187" s="239"/>
      <c r="V187" s="239"/>
      <c r="W187" s="239"/>
      <c r="X187" s="239"/>
      <c r="Y187" s="239"/>
      <c r="Z187" s="239"/>
    </row>
    <row r="188" spans="1:26" ht="14.25" customHeight="1">
      <c r="A188" s="239"/>
      <c r="B188" s="239"/>
      <c r="C188" s="239"/>
      <c r="D188" s="239"/>
      <c r="E188" s="239"/>
      <c r="F188" s="239"/>
      <c r="G188" s="239"/>
      <c r="H188" s="239"/>
      <c r="I188" s="239"/>
      <c r="J188" s="239"/>
      <c r="K188" s="239"/>
      <c r="L188" s="239"/>
      <c r="M188" s="239"/>
      <c r="N188" s="239"/>
      <c r="O188" s="239"/>
      <c r="P188" s="239"/>
      <c r="Q188" s="239"/>
      <c r="R188" s="239"/>
      <c r="S188" s="239"/>
      <c r="T188" s="239"/>
      <c r="U188" s="239"/>
      <c r="V188" s="239"/>
      <c r="W188" s="239"/>
      <c r="X188" s="239"/>
      <c r="Y188" s="239"/>
      <c r="Z188" s="239"/>
    </row>
    <row r="189" spans="1:26" ht="14.25" customHeight="1">
      <c r="A189" s="239"/>
      <c r="B189" s="239"/>
      <c r="C189" s="239"/>
      <c r="D189" s="239"/>
      <c r="E189" s="239"/>
      <c r="F189" s="239"/>
      <c r="G189" s="239"/>
      <c r="H189" s="239"/>
      <c r="I189" s="239"/>
      <c r="J189" s="239"/>
      <c r="K189" s="239"/>
      <c r="L189" s="239"/>
      <c r="M189" s="239"/>
      <c r="N189" s="239"/>
      <c r="O189" s="239"/>
      <c r="P189" s="239"/>
      <c r="Q189" s="239"/>
      <c r="R189" s="239"/>
      <c r="S189" s="239"/>
      <c r="T189" s="239"/>
      <c r="U189" s="239"/>
      <c r="V189" s="239"/>
      <c r="W189" s="239"/>
      <c r="X189" s="239"/>
      <c r="Y189" s="239"/>
      <c r="Z189" s="239"/>
    </row>
    <row r="190" spans="1:26" ht="14.25" customHeight="1">
      <c r="A190" s="239"/>
      <c r="B190" s="239"/>
      <c r="C190" s="239"/>
      <c r="D190" s="239"/>
      <c r="E190" s="239"/>
      <c r="F190" s="239"/>
      <c r="G190" s="239"/>
      <c r="H190" s="239"/>
      <c r="I190" s="239"/>
      <c r="J190" s="239"/>
      <c r="K190" s="239"/>
      <c r="L190" s="239"/>
      <c r="M190" s="239"/>
      <c r="N190" s="239"/>
      <c r="O190" s="239"/>
      <c r="P190" s="239"/>
      <c r="Q190" s="239"/>
      <c r="R190" s="239"/>
      <c r="S190" s="239"/>
      <c r="T190" s="239"/>
      <c r="U190" s="239"/>
      <c r="V190" s="239"/>
      <c r="W190" s="239"/>
      <c r="X190" s="239"/>
      <c r="Y190" s="239"/>
      <c r="Z190" s="239"/>
    </row>
    <row r="191" spans="1:26" ht="14.25" customHeight="1">
      <c r="A191" s="239"/>
      <c r="B191" s="239"/>
      <c r="C191" s="239"/>
      <c r="D191" s="239"/>
      <c r="E191" s="239"/>
      <c r="F191" s="239"/>
      <c r="G191" s="239"/>
      <c r="H191" s="239"/>
      <c r="I191" s="239"/>
      <c r="J191" s="239"/>
      <c r="K191" s="239"/>
      <c r="L191" s="239"/>
      <c r="M191" s="239"/>
      <c r="N191" s="239"/>
      <c r="O191" s="239"/>
      <c r="P191" s="239"/>
      <c r="Q191" s="239"/>
      <c r="R191" s="239"/>
      <c r="S191" s="239"/>
      <c r="T191" s="239"/>
      <c r="U191" s="239"/>
      <c r="V191" s="239"/>
      <c r="W191" s="239"/>
      <c r="X191" s="239"/>
      <c r="Y191" s="239"/>
      <c r="Z191" s="239"/>
    </row>
    <row r="192" spans="1:26" ht="14.25" customHeight="1">
      <c r="A192" s="239"/>
      <c r="B192" s="239"/>
      <c r="C192" s="239"/>
      <c r="D192" s="239"/>
      <c r="E192" s="239"/>
      <c r="F192" s="239"/>
      <c r="G192" s="239"/>
      <c r="H192" s="239"/>
      <c r="I192" s="239"/>
      <c r="J192" s="239"/>
      <c r="K192" s="239"/>
      <c r="L192" s="239"/>
      <c r="M192" s="239"/>
      <c r="N192" s="239"/>
      <c r="O192" s="239"/>
      <c r="P192" s="239"/>
      <c r="Q192" s="239"/>
      <c r="R192" s="239"/>
      <c r="S192" s="239"/>
      <c r="T192" s="239"/>
      <c r="U192" s="239"/>
      <c r="V192" s="239"/>
      <c r="W192" s="239"/>
      <c r="X192" s="239"/>
      <c r="Y192" s="239"/>
      <c r="Z192" s="239"/>
    </row>
    <row r="193" spans="1:26" ht="14.25" customHeight="1">
      <c r="A193" s="239"/>
      <c r="B193" s="239"/>
      <c r="C193" s="239"/>
      <c r="D193" s="239"/>
      <c r="E193" s="239"/>
      <c r="F193" s="239"/>
      <c r="G193" s="239"/>
      <c r="H193" s="239"/>
      <c r="I193" s="239"/>
      <c r="J193" s="239"/>
      <c r="K193" s="239"/>
      <c r="L193" s="239"/>
      <c r="M193" s="239"/>
      <c r="N193" s="239"/>
      <c r="O193" s="239"/>
      <c r="P193" s="239"/>
      <c r="Q193" s="239"/>
      <c r="R193" s="239"/>
      <c r="S193" s="239"/>
      <c r="T193" s="239"/>
      <c r="U193" s="239"/>
      <c r="V193" s="239"/>
      <c r="W193" s="239"/>
      <c r="X193" s="239"/>
      <c r="Y193" s="239"/>
      <c r="Z193" s="239"/>
    </row>
    <row r="194" spans="1:26" ht="14.25" customHeight="1">
      <c r="A194" s="239"/>
      <c r="B194" s="239"/>
      <c r="C194" s="239"/>
      <c r="D194" s="239"/>
      <c r="E194" s="239"/>
      <c r="F194" s="239"/>
      <c r="G194" s="239"/>
      <c r="H194" s="239"/>
      <c r="I194" s="239"/>
      <c r="J194" s="239"/>
      <c r="K194" s="239"/>
      <c r="L194" s="239"/>
      <c r="M194" s="239"/>
      <c r="N194" s="239"/>
      <c r="O194" s="239"/>
      <c r="P194" s="239"/>
      <c r="Q194" s="239"/>
      <c r="R194" s="239"/>
      <c r="S194" s="239"/>
      <c r="T194" s="239"/>
      <c r="U194" s="239"/>
      <c r="V194" s="239"/>
      <c r="W194" s="239"/>
      <c r="X194" s="239"/>
      <c r="Y194" s="239"/>
      <c r="Z194" s="239"/>
    </row>
    <row r="195" spans="1:26" ht="14.25" customHeight="1">
      <c r="A195" s="239"/>
      <c r="B195" s="239"/>
      <c r="C195" s="239"/>
      <c r="D195" s="239"/>
      <c r="E195" s="239"/>
      <c r="F195" s="239"/>
      <c r="G195" s="239"/>
      <c r="H195" s="239"/>
      <c r="I195" s="239"/>
      <c r="J195" s="239"/>
      <c r="K195" s="239"/>
      <c r="L195" s="239"/>
      <c r="M195" s="239"/>
      <c r="N195" s="239"/>
      <c r="O195" s="239"/>
      <c r="P195" s="239"/>
      <c r="Q195" s="239"/>
      <c r="R195" s="239"/>
      <c r="S195" s="239"/>
      <c r="T195" s="239"/>
      <c r="U195" s="239"/>
      <c r="V195" s="239"/>
      <c r="W195" s="239"/>
      <c r="X195" s="239"/>
      <c r="Y195" s="239"/>
      <c r="Z195" s="239"/>
    </row>
    <row r="196" spans="1:26" ht="14.25" customHeight="1">
      <c r="A196" s="239"/>
      <c r="B196" s="239"/>
      <c r="C196" s="239"/>
      <c r="D196" s="239"/>
      <c r="E196" s="239"/>
      <c r="F196" s="239"/>
      <c r="G196" s="239"/>
      <c r="H196" s="239"/>
      <c r="I196" s="239"/>
      <c r="J196" s="239"/>
      <c r="K196" s="239"/>
      <c r="L196" s="239"/>
      <c r="M196" s="239"/>
      <c r="N196" s="239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39"/>
      <c r="Z196" s="239"/>
    </row>
    <row r="197" spans="1:26" ht="14.25" customHeight="1">
      <c r="A197" s="239"/>
      <c r="B197" s="239"/>
      <c r="C197" s="239"/>
      <c r="D197" s="239"/>
      <c r="E197" s="239"/>
      <c r="F197" s="239"/>
      <c r="G197" s="239"/>
      <c r="H197" s="239"/>
      <c r="I197" s="239"/>
      <c r="J197" s="239"/>
      <c r="K197" s="239"/>
      <c r="L197" s="239"/>
      <c r="M197" s="239"/>
      <c r="N197" s="239"/>
      <c r="O197" s="239"/>
      <c r="P197" s="239"/>
      <c r="Q197" s="239"/>
      <c r="R197" s="239"/>
      <c r="S197" s="239"/>
      <c r="T197" s="239"/>
      <c r="U197" s="239"/>
      <c r="V197" s="239"/>
      <c r="W197" s="239"/>
      <c r="X197" s="239"/>
      <c r="Y197" s="239"/>
      <c r="Z197" s="239"/>
    </row>
    <row r="198" spans="1:26" ht="14.25" customHeight="1">
      <c r="A198" s="239"/>
      <c r="B198" s="239"/>
      <c r="C198" s="239"/>
      <c r="D198" s="239"/>
      <c r="E198" s="239"/>
      <c r="F198" s="239"/>
      <c r="G198" s="239"/>
      <c r="H198" s="239"/>
      <c r="I198" s="239"/>
      <c r="J198" s="239"/>
      <c r="K198" s="239"/>
      <c r="L198" s="239"/>
      <c r="M198" s="239"/>
      <c r="N198" s="239"/>
      <c r="O198" s="239"/>
      <c r="P198" s="239"/>
      <c r="Q198" s="239"/>
      <c r="R198" s="239"/>
      <c r="S198" s="239"/>
      <c r="T198" s="239"/>
      <c r="U198" s="239"/>
      <c r="V198" s="239"/>
      <c r="W198" s="239"/>
      <c r="X198" s="239"/>
      <c r="Y198" s="239"/>
      <c r="Z198" s="239"/>
    </row>
    <row r="199" spans="1:26" ht="14.25" customHeight="1">
      <c r="A199" s="239"/>
      <c r="B199" s="239"/>
      <c r="C199" s="239"/>
      <c r="D199" s="239"/>
      <c r="E199" s="239"/>
      <c r="F199" s="239"/>
      <c r="G199" s="239"/>
      <c r="H199" s="239"/>
      <c r="I199" s="239"/>
      <c r="J199" s="239"/>
      <c r="K199" s="239"/>
      <c r="L199" s="239"/>
      <c r="M199" s="239"/>
      <c r="N199" s="239"/>
      <c r="O199" s="239"/>
      <c r="P199" s="239"/>
      <c r="Q199" s="239"/>
      <c r="R199" s="239"/>
      <c r="S199" s="239"/>
      <c r="T199" s="239"/>
      <c r="U199" s="239"/>
      <c r="V199" s="239"/>
      <c r="W199" s="239"/>
      <c r="X199" s="239"/>
      <c r="Y199" s="239"/>
      <c r="Z199" s="239"/>
    </row>
    <row r="200" spans="1:26" ht="14.25" customHeight="1">
      <c r="A200" s="239"/>
      <c r="B200" s="239"/>
      <c r="C200" s="239"/>
      <c r="D200" s="239"/>
      <c r="E200" s="239"/>
      <c r="F200" s="239"/>
      <c r="G200" s="239"/>
      <c r="H200" s="239"/>
      <c r="I200" s="239"/>
      <c r="J200" s="239"/>
      <c r="K200" s="239"/>
      <c r="L200" s="239"/>
      <c r="M200" s="239"/>
      <c r="N200" s="239"/>
      <c r="O200" s="239"/>
      <c r="P200" s="239"/>
      <c r="Q200" s="239"/>
      <c r="R200" s="239"/>
      <c r="S200" s="239"/>
      <c r="T200" s="239"/>
      <c r="U200" s="239"/>
      <c r="V200" s="239"/>
      <c r="W200" s="239"/>
      <c r="X200" s="239"/>
      <c r="Y200" s="239"/>
      <c r="Z200" s="239"/>
    </row>
    <row r="201" spans="1:26" ht="14.25" customHeight="1">
      <c r="A201" s="239"/>
      <c r="B201" s="239"/>
      <c r="C201" s="239"/>
      <c r="D201" s="239"/>
      <c r="E201" s="239"/>
      <c r="F201" s="239"/>
      <c r="G201" s="239"/>
      <c r="H201" s="239"/>
      <c r="I201" s="239"/>
      <c r="J201" s="239"/>
      <c r="K201" s="239"/>
      <c r="L201" s="239"/>
      <c r="M201" s="239"/>
      <c r="N201" s="239"/>
      <c r="O201" s="239"/>
      <c r="P201" s="239"/>
      <c r="Q201" s="239"/>
      <c r="R201" s="239"/>
      <c r="S201" s="239"/>
      <c r="T201" s="239"/>
      <c r="U201" s="239"/>
      <c r="V201" s="239"/>
      <c r="W201" s="239"/>
      <c r="X201" s="239"/>
      <c r="Y201" s="239"/>
      <c r="Z201" s="239"/>
    </row>
    <row r="202" spans="1:26" ht="14.25" customHeight="1">
      <c r="A202" s="239"/>
      <c r="B202" s="239"/>
      <c r="C202" s="239"/>
      <c r="D202" s="239"/>
      <c r="E202" s="239"/>
      <c r="F202" s="239"/>
      <c r="G202" s="239"/>
      <c r="H202" s="239"/>
      <c r="I202" s="239"/>
      <c r="J202" s="239"/>
      <c r="K202" s="239"/>
      <c r="L202" s="239"/>
      <c r="M202" s="239"/>
      <c r="N202" s="239"/>
      <c r="O202" s="239"/>
      <c r="P202" s="239"/>
      <c r="Q202" s="239"/>
      <c r="R202" s="239"/>
      <c r="S202" s="239"/>
      <c r="T202" s="239"/>
      <c r="U202" s="239"/>
      <c r="V202" s="239"/>
      <c r="W202" s="239"/>
      <c r="X202" s="239"/>
      <c r="Y202" s="239"/>
      <c r="Z202" s="239"/>
    </row>
    <row r="203" spans="1:26" ht="14.25" customHeight="1">
      <c r="A203" s="239"/>
      <c r="B203" s="239"/>
      <c r="C203" s="239"/>
      <c r="D203" s="239"/>
      <c r="E203" s="239"/>
      <c r="F203" s="239"/>
      <c r="G203" s="239"/>
      <c r="H203" s="239"/>
      <c r="I203" s="239"/>
      <c r="J203" s="239"/>
      <c r="K203" s="239"/>
      <c r="L203" s="239"/>
      <c r="M203" s="239"/>
      <c r="N203" s="239"/>
      <c r="O203" s="239"/>
      <c r="P203" s="239"/>
      <c r="Q203" s="239"/>
      <c r="R203" s="239"/>
      <c r="S203" s="239"/>
      <c r="T203" s="239"/>
      <c r="U203" s="239"/>
      <c r="V203" s="239"/>
      <c r="W203" s="239"/>
      <c r="X203" s="239"/>
      <c r="Y203" s="239"/>
      <c r="Z203" s="239"/>
    </row>
    <row r="204" spans="1:26" ht="14.25" customHeight="1">
      <c r="A204" s="239"/>
      <c r="B204" s="239"/>
      <c r="C204" s="239"/>
      <c r="D204" s="239"/>
      <c r="E204" s="239"/>
      <c r="F204" s="239"/>
      <c r="G204" s="239"/>
      <c r="H204" s="239"/>
      <c r="I204" s="239"/>
      <c r="J204" s="239"/>
      <c r="K204" s="239"/>
      <c r="L204" s="239"/>
      <c r="M204" s="239"/>
      <c r="N204" s="239"/>
      <c r="O204" s="239"/>
      <c r="P204" s="239"/>
      <c r="Q204" s="239"/>
      <c r="R204" s="239"/>
      <c r="S204" s="239"/>
      <c r="T204" s="239"/>
      <c r="U204" s="239"/>
      <c r="V204" s="239"/>
      <c r="W204" s="239"/>
      <c r="X204" s="239"/>
      <c r="Y204" s="239"/>
      <c r="Z204" s="239"/>
    </row>
    <row r="205" spans="1:26" ht="14.25" customHeight="1">
      <c r="A205" s="239"/>
      <c r="B205" s="239"/>
      <c r="C205" s="239"/>
      <c r="D205" s="239"/>
      <c r="E205" s="239"/>
      <c r="F205" s="239"/>
      <c r="G205" s="239"/>
      <c r="H205" s="239"/>
      <c r="I205" s="239"/>
      <c r="J205" s="239"/>
      <c r="K205" s="239"/>
      <c r="L205" s="239"/>
      <c r="M205" s="239"/>
      <c r="N205" s="239"/>
      <c r="O205" s="239"/>
      <c r="P205" s="239"/>
      <c r="Q205" s="239"/>
      <c r="R205" s="239"/>
      <c r="S205" s="239"/>
      <c r="T205" s="239"/>
      <c r="U205" s="239"/>
      <c r="V205" s="239"/>
      <c r="W205" s="239"/>
      <c r="X205" s="239"/>
      <c r="Y205" s="239"/>
      <c r="Z205" s="239"/>
    </row>
    <row r="206" spans="1:26" ht="14.25" customHeight="1">
      <c r="A206" s="239"/>
      <c r="B206" s="239"/>
      <c r="C206" s="239"/>
      <c r="D206" s="239"/>
      <c r="E206" s="239"/>
      <c r="F206" s="239"/>
      <c r="G206" s="239"/>
      <c r="H206" s="239"/>
      <c r="I206" s="239"/>
      <c r="J206" s="239"/>
      <c r="K206" s="239"/>
      <c r="L206" s="239"/>
      <c r="M206" s="239"/>
      <c r="N206" s="239"/>
      <c r="O206" s="239"/>
      <c r="P206" s="239"/>
      <c r="Q206" s="239"/>
      <c r="R206" s="239"/>
      <c r="S206" s="239"/>
      <c r="T206" s="239"/>
      <c r="U206" s="239"/>
      <c r="V206" s="239"/>
      <c r="W206" s="239"/>
      <c r="X206" s="239"/>
      <c r="Y206" s="239"/>
      <c r="Z206" s="239"/>
    </row>
    <row r="207" spans="1:26" ht="14.25" customHeight="1">
      <c r="A207" s="239"/>
      <c r="B207" s="239"/>
      <c r="C207" s="239"/>
      <c r="D207" s="239"/>
      <c r="E207" s="239"/>
      <c r="F207" s="239"/>
      <c r="G207" s="239"/>
      <c r="H207" s="239"/>
      <c r="I207" s="239"/>
      <c r="J207" s="239"/>
      <c r="K207" s="239"/>
      <c r="L207" s="239"/>
      <c r="M207" s="239"/>
      <c r="N207" s="239"/>
      <c r="O207" s="239"/>
      <c r="P207" s="239"/>
      <c r="Q207" s="239"/>
      <c r="R207" s="239"/>
      <c r="S207" s="239"/>
      <c r="T207" s="239"/>
      <c r="U207" s="239"/>
      <c r="V207" s="239"/>
      <c r="W207" s="239"/>
      <c r="X207" s="239"/>
      <c r="Y207" s="239"/>
      <c r="Z207" s="239"/>
    </row>
    <row r="208" spans="1:26" ht="14.25" customHeight="1">
      <c r="A208" s="239"/>
      <c r="B208" s="239"/>
      <c r="C208" s="239"/>
      <c r="D208" s="239"/>
      <c r="E208" s="239"/>
      <c r="F208" s="239"/>
      <c r="G208" s="239"/>
      <c r="H208" s="239"/>
      <c r="I208" s="239"/>
      <c r="J208" s="239"/>
      <c r="K208" s="239"/>
      <c r="L208" s="239"/>
      <c r="M208" s="239"/>
      <c r="N208" s="239"/>
      <c r="O208" s="239"/>
      <c r="P208" s="239"/>
      <c r="Q208" s="239"/>
      <c r="R208" s="239"/>
      <c r="S208" s="239"/>
      <c r="T208" s="239"/>
      <c r="U208" s="239"/>
      <c r="V208" s="239"/>
      <c r="W208" s="239"/>
      <c r="X208" s="239"/>
      <c r="Y208" s="239"/>
      <c r="Z208" s="239"/>
    </row>
    <row r="209" spans="1:26" ht="14.25" customHeight="1">
      <c r="A209" s="239"/>
      <c r="B209" s="239"/>
      <c r="C209" s="239"/>
      <c r="D209" s="239"/>
      <c r="E209" s="239"/>
      <c r="F209" s="239"/>
      <c r="G209" s="239"/>
      <c r="H209" s="239"/>
      <c r="I209" s="239"/>
      <c r="J209" s="239"/>
      <c r="K209" s="239"/>
      <c r="L209" s="239"/>
      <c r="M209" s="239"/>
      <c r="N209" s="239"/>
      <c r="O209" s="239"/>
      <c r="P209" s="239"/>
      <c r="Q209" s="239"/>
      <c r="R209" s="239"/>
      <c r="S209" s="239"/>
      <c r="T209" s="239"/>
      <c r="U209" s="239"/>
      <c r="V209" s="239"/>
      <c r="W209" s="239"/>
      <c r="X209" s="239"/>
      <c r="Y209" s="239"/>
      <c r="Z209" s="239"/>
    </row>
    <row r="210" spans="1:26" ht="14.25" customHeight="1">
      <c r="A210" s="239"/>
      <c r="B210" s="239"/>
      <c r="C210" s="239"/>
      <c r="D210" s="239"/>
      <c r="E210" s="239"/>
      <c r="F210" s="239"/>
      <c r="G210" s="239"/>
      <c r="H210" s="239"/>
      <c r="I210" s="239"/>
      <c r="J210" s="239"/>
      <c r="K210" s="239"/>
      <c r="L210" s="239"/>
      <c r="M210" s="239"/>
      <c r="N210" s="239"/>
      <c r="O210" s="239"/>
      <c r="P210" s="239"/>
      <c r="Q210" s="239"/>
      <c r="R210" s="239"/>
      <c r="S210" s="239"/>
      <c r="T210" s="239"/>
      <c r="U210" s="239"/>
      <c r="V210" s="239"/>
      <c r="W210" s="239"/>
      <c r="X210" s="239"/>
      <c r="Y210" s="239"/>
      <c r="Z210" s="239"/>
    </row>
    <row r="211" spans="1:26" ht="14.25" customHeight="1">
      <c r="A211" s="239"/>
      <c r="B211" s="239"/>
      <c r="C211" s="239"/>
      <c r="D211" s="239"/>
      <c r="E211" s="239"/>
      <c r="F211" s="239"/>
      <c r="G211" s="239"/>
      <c r="H211" s="239"/>
      <c r="I211" s="239"/>
      <c r="J211" s="239"/>
      <c r="K211" s="239"/>
      <c r="L211" s="239"/>
      <c r="M211" s="239"/>
      <c r="N211" s="239"/>
      <c r="O211" s="239"/>
      <c r="P211" s="239"/>
      <c r="Q211" s="239"/>
      <c r="R211" s="239"/>
      <c r="S211" s="239"/>
      <c r="T211" s="239"/>
      <c r="U211" s="239"/>
      <c r="V211" s="239"/>
      <c r="W211" s="239"/>
      <c r="X211" s="239"/>
      <c r="Y211" s="239"/>
      <c r="Z211" s="239"/>
    </row>
    <row r="212" spans="1:26" ht="14.25" customHeight="1">
      <c r="A212" s="239"/>
      <c r="B212" s="239"/>
      <c r="C212" s="239"/>
      <c r="D212" s="239"/>
      <c r="E212" s="239"/>
      <c r="F212" s="239"/>
      <c r="G212" s="239"/>
      <c r="H212" s="239"/>
      <c r="I212" s="239"/>
      <c r="J212" s="239"/>
      <c r="K212" s="239"/>
      <c r="L212" s="239"/>
      <c r="M212" s="239"/>
      <c r="N212" s="239"/>
      <c r="O212" s="239"/>
      <c r="P212" s="239"/>
      <c r="Q212" s="239"/>
      <c r="R212" s="239"/>
      <c r="S212" s="239"/>
      <c r="T212" s="239"/>
      <c r="U212" s="239"/>
      <c r="V212" s="239"/>
      <c r="W212" s="239"/>
      <c r="X212" s="239"/>
      <c r="Y212" s="239"/>
      <c r="Z212" s="239"/>
    </row>
    <row r="213" spans="1:26" ht="14.25" customHeight="1">
      <c r="A213" s="239"/>
      <c r="B213" s="239"/>
      <c r="C213" s="239"/>
      <c r="D213" s="239"/>
      <c r="E213" s="239"/>
      <c r="F213" s="239"/>
      <c r="G213" s="239"/>
      <c r="H213" s="239"/>
      <c r="I213" s="239"/>
      <c r="J213" s="239"/>
      <c r="K213" s="239"/>
      <c r="L213" s="239"/>
      <c r="M213" s="239"/>
      <c r="N213" s="239"/>
      <c r="O213" s="239"/>
      <c r="P213" s="239"/>
      <c r="Q213" s="239"/>
      <c r="R213" s="239"/>
      <c r="S213" s="239"/>
      <c r="T213" s="239"/>
      <c r="U213" s="239"/>
      <c r="V213" s="239"/>
      <c r="W213" s="239"/>
      <c r="X213" s="239"/>
      <c r="Y213" s="239"/>
      <c r="Z213" s="239"/>
    </row>
    <row r="214" spans="1:26" ht="14.25" customHeight="1">
      <c r="A214" s="239"/>
      <c r="B214" s="239"/>
      <c r="C214" s="239"/>
      <c r="D214" s="239"/>
      <c r="E214" s="239"/>
      <c r="F214" s="239"/>
      <c r="G214" s="239"/>
      <c r="H214" s="239"/>
      <c r="I214" s="239"/>
      <c r="J214" s="239"/>
      <c r="K214" s="239"/>
      <c r="L214" s="239"/>
      <c r="M214" s="239"/>
      <c r="N214" s="239"/>
      <c r="O214" s="239"/>
      <c r="P214" s="239"/>
      <c r="Q214" s="239"/>
      <c r="R214" s="239"/>
      <c r="S214" s="239"/>
      <c r="T214" s="239"/>
      <c r="U214" s="239"/>
      <c r="V214" s="239"/>
      <c r="W214" s="239"/>
      <c r="X214" s="239"/>
      <c r="Y214" s="239"/>
      <c r="Z214" s="239"/>
    </row>
    <row r="215" spans="1:26" ht="14.25" customHeight="1">
      <c r="A215" s="239"/>
      <c r="B215" s="239"/>
      <c r="C215" s="239"/>
      <c r="D215" s="239"/>
      <c r="E215" s="239"/>
      <c r="F215" s="239"/>
      <c r="G215" s="239"/>
      <c r="H215" s="239"/>
      <c r="I215" s="239"/>
      <c r="J215" s="239"/>
      <c r="K215" s="239"/>
      <c r="L215" s="239"/>
      <c r="M215" s="239"/>
      <c r="N215" s="239"/>
      <c r="O215" s="239"/>
      <c r="P215" s="239"/>
      <c r="Q215" s="239"/>
      <c r="R215" s="239"/>
      <c r="S215" s="239"/>
      <c r="T215" s="239"/>
      <c r="U215" s="239"/>
      <c r="V215" s="239"/>
      <c r="W215" s="239"/>
      <c r="X215" s="239"/>
      <c r="Y215" s="239"/>
      <c r="Z215" s="239"/>
    </row>
    <row r="216" spans="1:26" ht="14.25" customHeight="1">
      <c r="A216" s="239"/>
      <c r="B216" s="239"/>
      <c r="C216" s="239"/>
      <c r="D216" s="239"/>
      <c r="E216" s="239"/>
      <c r="F216" s="239"/>
      <c r="G216" s="239"/>
      <c r="H216" s="239"/>
      <c r="I216" s="239"/>
      <c r="J216" s="239"/>
      <c r="K216" s="239"/>
      <c r="L216" s="239"/>
      <c r="M216" s="239"/>
      <c r="N216" s="239"/>
      <c r="O216" s="239"/>
      <c r="P216" s="239"/>
      <c r="Q216" s="239"/>
      <c r="R216" s="239"/>
      <c r="S216" s="239"/>
      <c r="T216" s="239"/>
      <c r="U216" s="239"/>
      <c r="V216" s="239"/>
      <c r="W216" s="239"/>
      <c r="X216" s="239"/>
      <c r="Y216" s="239"/>
      <c r="Z216" s="239"/>
    </row>
    <row r="217" spans="1:26" ht="14.25" customHeight="1">
      <c r="A217" s="239"/>
      <c r="B217" s="239"/>
      <c r="C217" s="239"/>
      <c r="D217" s="239"/>
      <c r="E217" s="239"/>
      <c r="F217" s="239"/>
      <c r="G217" s="239"/>
      <c r="H217" s="239"/>
      <c r="I217" s="239"/>
      <c r="J217" s="239"/>
      <c r="K217" s="239"/>
      <c r="L217" s="239"/>
      <c r="M217" s="239"/>
      <c r="N217" s="239"/>
      <c r="O217" s="239"/>
      <c r="P217" s="239"/>
      <c r="Q217" s="239"/>
      <c r="R217" s="239"/>
      <c r="S217" s="239"/>
      <c r="T217" s="239"/>
      <c r="U217" s="239"/>
      <c r="V217" s="239"/>
      <c r="W217" s="239"/>
      <c r="X217" s="239"/>
      <c r="Y217" s="239"/>
      <c r="Z217" s="239"/>
    </row>
    <row r="218" spans="1:26" ht="14.25" customHeight="1">
      <c r="A218" s="239"/>
      <c r="B218" s="239"/>
      <c r="C218" s="239"/>
      <c r="D218" s="239"/>
      <c r="E218" s="239"/>
      <c r="F218" s="239"/>
      <c r="G218" s="239"/>
      <c r="H218" s="239"/>
      <c r="I218" s="239"/>
      <c r="J218" s="239"/>
      <c r="K218" s="239"/>
      <c r="L218" s="239"/>
      <c r="M218" s="239"/>
      <c r="N218" s="239"/>
      <c r="O218" s="239"/>
      <c r="P218" s="239"/>
      <c r="Q218" s="239"/>
      <c r="R218" s="239"/>
      <c r="S218" s="239"/>
      <c r="T218" s="239"/>
      <c r="U218" s="239"/>
      <c r="V218" s="239"/>
      <c r="W218" s="239"/>
      <c r="X218" s="239"/>
      <c r="Y218" s="239"/>
      <c r="Z218" s="239"/>
    </row>
    <row r="219" spans="1:26" ht="14.25" customHeight="1">
      <c r="A219" s="239"/>
      <c r="B219" s="239"/>
      <c r="C219" s="239"/>
      <c r="D219" s="239"/>
      <c r="E219" s="239"/>
      <c r="F219" s="239"/>
      <c r="G219" s="239"/>
      <c r="H219" s="239"/>
      <c r="I219" s="239"/>
      <c r="J219" s="239"/>
      <c r="K219" s="239"/>
      <c r="L219" s="239"/>
      <c r="M219" s="239"/>
      <c r="N219" s="239"/>
      <c r="O219" s="239"/>
      <c r="P219" s="239"/>
      <c r="Q219" s="239"/>
      <c r="R219" s="239"/>
      <c r="S219" s="239"/>
      <c r="T219" s="239"/>
      <c r="U219" s="239"/>
      <c r="V219" s="239"/>
      <c r="W219" s="239"/>
      <c r="X219" s="239"/>
      <c r="Y219" s="239"/>
      <c r="Z219" s="239"/>
    </row>
    <row r="220" spans="1:26" ht="14.25" customHeight="1">
      <c r="A220" s="239"/>
      <c r="B220" s="239"/>
      <c r="C220" s="239"/>
      <c r="D220" s="239"/>
      <c r="E220" s="239"/>
      <c r="F220" s="239"/>
      <c r="G220" s="239"/>
      <c r="H220" s="239"/>
      <c r="I220" s="239"/>
      <c r="J220" s="239"/>
      <c r="K220" s="239"/>
      <c r="L220" s="239"/>
      <c r="M220" s="239"/>
      <c r="N220" s="239"/>
      <c r="O220" s="239"/>
      <c r="P220" s="239"/>
      <c r="Q220" s="239"/>
      <c r="R220" s="239"/>
      <c r="S220" s="239"/>
      <c r="T220" s="239"/>
      <c r="U220" s="239"/>
      <c r="V220" s="239"/>
      <c r="W220" s="239"/>
      <c r="X220" s="239"/>
      <c r="Y220" s="239"/>
      <c r="Z220" s="239"/>
    </row>
    <row r="221" spans="1:26" ht="14.25" customHeight="1">
      <c r="A221" s="239"/>
      <c r="B221" s="239"/>
      <c r="C221" s="239"/>
      <c r="D221" s="239"/>
      <c r="E221" s="239"/>
      <c r="F221" s="239"/>
      <c r="G221" s="239"/>
      <c r="H221" s="239"/>
      <c r="I221" s="239"/>
      <c r="J221" s="239"/>
      <c r="K221" s="239"/>
      <c r="L221" s="239"/>
      <c r="M221" s="239"/>
      <c r="N221" s="239"/>
      <c r="O221" s="239"/>
      <c r="P221" s="239"/>
      <c r="Q221" s="239"/>
      <c r="R221" s="239"/>
      <c r="S221" s="239"/>
      <c r="T221" s="239"/>
      <c r="U221" s="239"/>
      <c r="V221" s="239"/>
      <c r="W221" s="239"/>
      <c r="X221" s="239"/>
      <c r="Y221" s="239"/>
      <c r="Z221" s="239"/>
    </row>
    <row r="222" spans="1:26" ht="14.25" customHeight="1">
      <c r="A222" s="239"/>
      <c r="B222" s="239"/>
      <c r="C222" s="239"/>
      <c r="D222" s="239"/>
      <c r="E222" s="239"/>
      <c r="F222" s="239"/>
      <c r="G222" s="239"/>
      <c r="H222" s="239"/>
      <c r="I222" s="239"/>
      <c r="J222" s="239"/>
      <c r="K222" s="239"/>
      <c r="L222" s="239"/>
      <c r="M222" s="239"/>
      <c r="N222" s="239"/>
      <c r="O222" s="239"/>
      <c r="P222" s="239"/>
      <c r="Q222" s="239"/>
      <c r="R222" s="239"/>
      <c r="S222" s="239"/>
      <c r="T222" s="239"/>
      <c r="U222" s="239"/>
      <c r="V222" s="239"/>
      <c r="W222" s="239"/>
      <c r="X222" s="239"/>
      <c r="Y222" s="239"/>
      <c r="Z222" s="239"/>
    </row>
    <row r="223" spans="1:26" ht="14.25" customHeight="1">
      <c r="A223" s="239"/>
      <c r="B223" s="239"/>
      <c r="C223" s="239"/>
      <c r="D223" s="239"/>
      <c r="E223" s="239"/>
      <c r="F223" s="239"/>
      <c r="G223" s="239"/>
      <c r="H223" s="239"/>
      <c r="I223" s="239"/>
      <c r="J223" s="239"/>
      <c r="K223" s="239"/>
      <c r="L223" s="239"/>
      <c r="M223" s="239"/>
      <c r="N223" s="239"/>
      <c r="O223" s="239"/>
      <c r="P223" s="239"/>
      <c r="Q223" s="239"/>
      <c r="R223" s="239"/>
      <c r="S223" s="239"/>
      <c r="T223" s="239"/>
      <c r="U223" s="239"/>
      <c r="V223" s="239"/>
      <c r="W223" s="239"/>
      <c r="X223" s="239"/>
      <c r="Y223" s="239"/>
      <c r="Z223" s="239"/>
    </row>
    <row r="224" spans="1:26" ht="14.25" customHeight="1">
      <c r="A224" s="239"/>
      <c r="B224" s="239"/>
      <c r="C224" s="239"/>
      <c r="D224" s="239"/>
      <c r="E224" s="239"/>
      <c r="F224" s="239"/>
      <c r="G224" s="239"/>
      <c r="H224" s="239"/>
      <c r="I224" s="239"/>
      <c r="J224" s="239"/>
      <c r="K224" s="239"/>
      <c r="L224" s="239"/>
      <c r="M224" s="239"/>
      <c r="N224" s="239"/>
      <c r="O224" s="239"/>
      <c r="P224" s="239"/>
      <c r="Q224" s="239"/>
      <c r="R224" s="239"/>
      <c r="S224" s="239"/>
      <c r="T224" s="239"/>
      <c r="U224" s="239"/>
      <c r="V224" s="239"/>
      <c r="W224" s="239"/>
      <c r="X224" s="239"/>
      <c r="Y224" s="239"/>
      <c r="Z224" s="239"/>
    </row>
    <row r="225" spans="1:26" ht="14.25" customHeight="1">
      <c r="A225" s="239"/>
      <c r="B225" s="239"/>
      <c r="C225" s="239"/>
      <c r="D225" s="239"/>
      <c r="E225" s="239"/>
      <c r="F225" s="239"/>
      <c r="G225" s="239"/>
      <c r="H225" s="239"/>
      <c r="I225" s="239"/>
      <c r="J225" s="239"/>
      <c r="K225" s="239"/>
      <c r="L225" s="239"/>
      <c r="M225" s="239"/>
      <c r="N225" s="239"/>
      <c r="O225" s="239"/>
      <c r="P225" s="239"/>
      <c r="Q225" s="239"/>
      <c r="R225" s="239"/>
      <c r="S225" s="239"/>
      <c r="T225" s="239"/>
      <c r="U225" s="239"/>
      <c r="V225" s="239"/>
      <c r="W225" s="239"/>
      <c r="X225" s="239"/>
      <c r="Y225" s="239"/>
      <c r="Z225" s="239"/>
    </row>
    <row r="226" spans="1:26" ht="14.25" customHeight="1">
      <c r="A226" s="239"/>
      <c r="B226" s="239"/>
      <c r="C226" s="239"/>
      <c r="D226" s="239"/>
      <c r="E226" s="239"/>
      <c r="F226" s="239"/>
      <c r="G226" s="239"/>
      <c r="H226" s="239"/>
      <c r="I226" s="239"/>
      <c r="J226" s="239"/>
      <c r="K226" s="239"/>
      <c r="L226" s="239"/>
      <c r="M226" s="239"/>
      <c r="N226" s="239"/>
      <c r="O226" s="239"/>
      <c r="P226" s="239"/>
      <c r="Q226" s="239"/>
      <c r="R226" s="239"/>
      <c r="S226" s="239"/>
      <c r="T226" s="239"/>
      <c r="U226" s="239"/>
      <c r="V226" s="239"/>
      <c r="W226" s="239"/>
      <c r="X226" s="239"/>
      <c r="Y226" s="239"/>
      <c r="Z226" s="239"/>
    </row>
    <row r="227" spans="1:26" ht="14.25" customHeight="1">
      <c r="A227" s="239"/>
      <c r="B227" s="239"/>
      <c r="C227" s="239"/>
      <c r="D227" s="239"/>
      <c r="E227" s="239"/>
      <c r="F227" s="239"/>
      <c r="G227" s="239"/>
      <c r="H227" s="239"/>
      <c r="I227" s="239"/>
      <c r="J227" s="239"/>
      <c r="K227" s="239"/>
      <c r="L227" s="239"/>
      <c r="M227" s="239"/>
      <c r="N227" s="239"/>
      <c r="O227" s="239"/>
      <c r="P227" s="239"/>
      <c r="Q227" s="239"/>
      <c r="R227" s="239"/>
      <c r="S227" s="239"/>
      <c r="T227" s="239"/>
      <c r="U227" s="239"/>
      <c r="V227" s="239"/>
      <c r="W227" s="239"/>
      <c r="X227" s="239"/>
      <c r="Y227" s="239"/>
      <c r="Z227" s="239"/>
    </row>
    <row r="228" spans="1:26" ht="14.25" customHeight="1">
      <c r="A228" s="239"/>
      <c r="B228" s="239"/>
      <c r="C228" s="239"/>
      <c r="D228" s="239"/>
      <c r="E228" s="239"/>
      <c r="F228" s="239"/>
      <c r="G228" s="239"/>
      <c r="H228" s="239"/>
      <c r="I228" s="239"/>
      <c r="J228" s="239"/>
      <c r="K228" s="239"/>
      <c r="L228" s="239"/>
      <c r="M228" s="239"/>
      <c r="N228" s="239"/>
      <c r="O228" s="239"/>
      <c r="P228" s="239"/>
      <c r="Q228" s="239"/>
      <c r="R228" s="239"/>
      <c r="S228" s="239"/>
      <c r="T228" s="239"/>
      <c r="U228" s="239"/>
      <c r="V228" s="239"/>
      <c r="W228" s="239"/>
      <c r="X228" s="239"/>
      <c r="Y228" s="239"/>
      <c r="Z228" s="239"/>
    </row>
    <row r="229" spans="1:26" ht="14.25" customHeight="1">
      <c r="A229" s="239"/>
      <c r="B229" s="239"/>
      <c r="C229" s="239"/>
      <c r="D229" s="239"/>
      <c r="E229" s="239"/>
      <c r="F229" s="239"/>
      <c r="G229" s="239"/>
      <c r="H229" s="239"/>
      <c r="I229" s="239"/>
      <c r="J229" s="239"/>
      <c r="K229" s="239"/>
      <c r="L229" s="239"/>
      <c r="M229" s="239"/>
      <c r="N229" s="239"/>
      <c r="O229" s="239"/>
      <c r="P229" s="239"/>
      <c r="Q229" s="239"/>
      <c r="R229" s="239"/>
      <c r="S229" s="239"/>
      <c r="T229" s="239"/>
      <c r="U229" s="239"/>
      <c r="V229" s="239"/>
      <c r="W229" s="239"/>
      <c r="X229" s="239"/>
      <c r="Y229" s="239"/>
      <c r="Z229" s="239"/>
    </row>
    <row r="230" spans="1:26" ht="14.25" customHeight="1">
      <c r="A230" s="239"/>
      <c r="B230" s="239"/>
      <c r="C230" s="239"/>
      <c r="D230" s="239"/>
      <c r="E230" s="239"/>
      <c r="F230" s="239"/>
      <c r="G230" s="239"/>
      <c r="H230" s="239"/>
      <c r="I230" s="239"/>
      <c r="J230" s="239"/>
      <c r="K230" s="239"/>
      <c r="L230" s="239"/>
      <c r="M230" s="239"/>
      <c r="N230" s="239"/>
      <c r="O230" s="239"/>
      <c r="P230" s="239"/>
      <c r="Q230" s="239"/>
      <c r="R230" s="239"/>
      <c r="S230" s="239"/>
      <c r="T230" s="239"/>
      <c r="U230" s="239"/>
      <c r="V230" s="239"/>
      <c r="W230" s="239"/>
      <c r="X230" s="239"/>
      <c r="Y230" s="239"/>
      <c r="Z230" s="239"/>
    </row>
    <row r="231" spans="1:26" ht="14.25" customHeight="1">
      <c r="A231" s="239"/>
      <c r="B231" s="239"/>
      <c r="C231" s="239"/>
      <c r="D231" s="239"/>
      <c r="E231" s="239"/>
      <c r="F231" s="239"/>
      <c r="G231" s="239"/>
      <c r="H231" s="239"/>
      <c r="I231" s="239"/>
      <c r="J231" s="239"/>
      <c r="K231" s="239"/>
      <c r="L231" s="239"/>
      <c r="M231" s="239"/>
      <c r="N231" s="239"/>
      <c r="O231" s="239"/>
      <c r="P231" s="239"/>
      <c r="Q231" s="239"/>
      <c r="R231" s="239"/>
      <c r="S231" s="239"/>
      <c r="T231" s="239"/>
      <c r="U231" s="239"/>
      <c r="V231" s="239"/>
      <c r="W231" s="239"/>
      <c r="X231" s="239"/>
      <c r="Y231" s="239"/>
      <c r="Z231" s="239"/>
    </row>
    <row r="232" spans="1:26" ht="14.25" customHeight="1">
      <c r="A232" s="239"/>
      <c r="B232" s="239"/>
      <c r="C232" s="239"/>
      <c r="D232" s="239"/>
      <c r="E232" s="239"/>
      <c r="F232" s="239"/>
      <c r="G232" s="239"/>
      <c r="H232" s="239"/>
      <c r="I232" s="239"/>
      <c r="J232" s="239"/>
      <c r="K232" s="239"/>
      <c r="L232" s="239"/>
      <c r="M232" s="239"/>
      <c r="N232" s="239"/>
      <c r="O232" s="239"/>
      <c r="P232" s="239"/>
      <c r="Q232" s="239"/>
      <c r="R232" s="239"/>
      <c r="S232" s="239"/>
      <c r="T232" s="239"/>
      <c r="U232" s="239"/>
      <c r="V232" s="239"/>
      <c r="W232" s="239"/>
      <c r="X232" s="239"/>
      <c r="Y232" s="239"/>
      <c r="Z232" s="239"/>
    </row>
    <row r="233" spans="1:26" ht="14.25" customHeight="1">
      <c r="A233" s="239"/>
      <c r="B233" s="239"/>
      <c r="C233" s="239"/>
      <c r="D233" s="239"/>
      <c r="E233" s="239"/>
      <c r="F233" s="239"/>
      <c r="G233" s="239"/>
      <c r="H233" s="239"/>
      <c r="I233" s="239"/>
      <c r="J233" s="239"/>
      <c r="K233" s="239"/>
      <c r="L233" s="239"/>
      <c r="M233" s="239"/>
      <c r="N233" s="239"/>
      <c r="O233" s="239"/>
      <c r="P233" s="239"/>
      <c r="Q233" s="239"/>
      <c r="R233" s="239"/>
      <c r="S233" s="239"/>
      <c r="T233" s="239"/>
      <c r="U233" s="239"/>
      <c r="V233" s="239"/>
      <c r="W233" s="239"/>
      <c r="X233" s="239"/>
      <c r="Y233" s="239"/>
      <c r="Z233" s="239"/>
    </row>
    <row r="234" spans="1:26" ht="14.25" customHeight="1">
      <c r="A234" s="239"/>
      <c r="B234" s="239"/>
      <c r="C234" s="239"/>
      <c r="D234" s="239"/>
      <c r="E234" s="239"/>
      <c r="F234" s="239"/>
      <c r="G234" s="239"/>
      <c r="H234" s="239"/>
      <c r="I234" s="239"/>
      <c r="J234" s="239"/>
      <c r="K234" s="239"/>
      <c r="L234" s="239"/>
      <c r="M234" s="239"/>
      <c r="N234" s="239"/>
      <c r="O234" s="239"/>
      <c r="P234" s="239"/>
      <c r="Q234" s="239"/>
      <c r="R234" s="239"/>
      <c r="S234" s="239"/>
      <c r="T234" s="239"/>
      <c r="U234" s="239"/>
      <c r="V234" s="239"/>
      <c r="W234" s="239"/>
      <c r="X234" s="239"/>
      <c r="Y234" s="239"/>
      <c r="Z234" s="239"/>
    </row>
    <row r="235" spans="1:26" ht="14.25" customHeight="1">
      <c r="A235" s="239"/>
      <c r="B235" s="239"/>
      <c r="C235" s="239"/>
      <c r="D235" s="239"/>
      <c r="E235" s="239"/>
      <c r="F235" s="239"/>
      <c r="G235" s="239"/>
      <c r="H235" s="239"/>
      <c r="I235" s="239"/>
      <c r="J235" s="239"/>
      <c r="K235" s="239"/>
      <c r="L235" s="239"/>
      <c r="M235" s="239"/>
      <c r="N235" s="239"/>
      <c r="O235" s="239"/>
      <c r="P235" s="239"/>
      <c r="Q235" s="239"/>
      <c r="R235" s="239"/>
      <c r="S235" s="239"/>
      <c r="T235" s="239"/>
      <c r="U235" s="239"/>
      <c r="V235" s="239"/>
      <c r="W235" s="239"/>
      <c r="X235" s="239"/>
      <c r="Y235" s="239"/>
      <c r="Z235" s="239"/>
    </row>
    <row r="236" spans="1:26" ht="14.25" customHeight="1">
      <c r="A236" s="239"/>
      <c r="B236" s="239"/>
      <c r="C236" s="239"/>
      <c r="D236" s="239"/>
      <c r="E236" s="239"/>
      <c r="F236" s="239"/>
      <c r="G236" s="239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  <c r="Y236" s="239"/>
      <c r="Z236" s="239"/>
    </row>
    <row r="237" spans="1:26" ht="14.25" customHeight="1">
      <c r="A237" s="239"/>
      <c r="B237" s="239"/>
      <c r="C237" s="239"/>
      <c r="D237" s="239"/>
      <c r="E237" s="239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  <c r="Y237" s="239"/>
      <c r="Z237" s="239"/>
    </row>
    <row r="238" spans="1:26" ht="14.25" customHeight="1">
      <c r="A238" s="239"/>
      <c r="B238" s="239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  <c r="Y238" s="239"/>
      <c r="Z238" s="239"/>
    </row>
    <row r="239" spans="1:26" ht="14.25" customHeight="1">
      <c r="A239" s="239"/>
      <c r="B239" s="239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  <c r="Y239" s="239"/>
      <c r="Z239" s="239"/>
    </row>
    <row r="240" spans="1:26" ht="14.25" customHeight="1">
      <c r="A240" s="239"/>
      <c r="B240" s="239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  <c r="Y240" s="239"/>
      <c r="Z240" s="239"/>
    </row>
    <row r="241" spans="1:26" ht="14.25" customHeight="1">
      <c r="A241" s="239"/>
      <c r="B241" s="239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  <c r="Y241" s="239"/>
      <c r="Z241" s="239"/>
    </row>
    <row r="242" spans="1:26" ht="14.25" customHeight="1">
      <c r="A242" s="239"/>
      <c r="B242" s="239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  <c r="Y242" s="239"/>
      <c r="Z242" s="239"/>
    </row>
    <row r="243" spans="1:26" ht="14.25" customHeight="1">
      <c r="A243" s="239"/>
      <c r="B243" s="239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  <c r="Y243" s="239"/>
      <c r="Z243" s="239"/>
    </row>
    <row r="244" spans="1:26" ht="14.25" customHeight="1">
      <c r="A244" s="239"/>
      <c r="B244" s="239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  <c r="Y244" s="239"/>
      <c r="Z244" s="239"/>
    </row>
    <row r="245" spans="1:26" ht="14.25" customHeight="1">
      <c r="A245" s="239"/>
      <c r="B245" s="239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  <c r="Y245" s="239"/>
      <c r="Z245" s="239"/>
    </row>
    <row r="246" spans="1:26" ht="14.25" customHeight="1">
      <c r="A246" s="239"/>
      <c r="B246" s="239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  <c r="Y246" s="239"/>
      <c r="Z246" s="239"/>
    </row>
    <row r="247" spans="1:26" ht="14.25" customHeight="1">
      <c r="A247" s="239"/>
      <c r="B247" s="239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  <c r="Y247" s="239"/>
      <c r="Z247" s="239"/>
    </row>
    <row r="248" spans="1:26" ht="14.25" customHeight="1">
      <c r="A248" s="239"/>
      <c r="B248" s="239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  <c r="Y248" s="239"/>
      <c r="Z248" s="239"/>
    </row>
    <row r="249" spans="1:26" ht="14.25" customHeight="1">
      <c r="A249" s="239"/>
      <c r="B249" s="239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  <c r="Y249" s="239"/>
      <c r="Z249" s="239"/>
    </row>
    <row r="250" spans="1:26" ht="14.25" customHeight="1">
      <c r="A250" s="239"/>
      <c r="B250" s="239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  <c r="Y250" s="239"/>
      <c r="Z250" s="239"/>
    </row>
    <row r="251" spans="1:26" ht="14.25" customHeight="1">
      <c r="A251" s="239"/>
      <c r="B251" s="239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  <c r="Y251" s="239"/>
      <c r="Z251" s="239"/>
    </row>
    <row r="252" spans="1:26" ht="14.25" customHeight="1">
      <c r="A252" s="239"/>
      <c r="B252" s="239"/>
      <c r="C252" s="239"/>
      <c r="D252" s="239"/>
      <c r="E252" s="239"/>
      <c r="F252" s="239"/>
      <c r="G252" s="239"/>
      <c r="H252" s="239"/>
      <c r="I252" s="239"/>
      <c r="J252" s="239"/>
      <c r="K252" s="239"/>
      <c r="L252" s="239"/>
      <c r="M252" s="239"/>
      <c r="N252" s="239"/>
      <c r="O252" s="239"/>
      <c r="P252" s="239"/>
      <c r="Q252" s="239"/>
      <c r="R252" s="239"/>
      <c r="S252" s="239"/>
      <c r="T252" s="239"/>
      <c r="U252" s="239"/>
      <c r="V252" s="239"/>
      <c r="W252" s="239"/>
      <c r="X252" s="239"/>
      <c r="Y252" s="239"/>
      <c r="Z252" s="239"/>
    </row>
    <row r="253" spans="1:26" ht="14.25" customHeight="1">
      <c r="A253" s="239"/>
      <c r="B253" s="239"/>
      <c r="C253" s="239"/>
      <c r="D253" s="239"/>
      <c r="E253" s="239"/>
      <c r="F253" s="239"/>
      <c r="G253" s="239"/>
      <c r="H253" s="239"/>
      <c r="I253" s="239"/>
      <c r="J253" s="239"/>
      <c r="K253" s="239"/>
      <c r="L253" s="239"/>
      <c r="M253" s="239"/>
      <c r="N253" s="239"/>
      <c r="O253" s="239"/>
      <c r="P253" s="239"/>
      <c r="Q253" s="239"/>
      <c r="R253" s="239"/>
      <c r="S253" s="239"/>
      <c r="T253" s="239"/>
      <c r="U253" s="239"/>
      <c r="V253" s="239"/>
      <c r="W253" s="239"/>
      <c r="X253" s="239"/>
      <c r="Y253" s="239"/>
      <c r="Z253" s="239"/>
    </row>
    <row r="254" spans="1:26" ht="14.25" customHeight="1">
      <c r="A254" s="239"/>
      <c r="B254" s="239"/>
      <c r="C254" s="239"/>
      <c r="D254" s="239"/>
      <c r="E254" s="239"/>
      <c r="F254" s="239"/>
      <c r="G254" s="239"/>
      <c r="H254" s="239"/>
      <c r="I254" s="239"/>
      <c r="J254" s="239"/>
      <c r="K254" s="239"/>
      <c r="L254" s="239"/>
      <c r="M254" s="239"/>
      <c r="N254" s="239"/>
      <c r="O254" s="239"/>
      <c r="P254" s="239"/>
      <c r="Q254" s="239"/>
      <c r="R254" s="239"/>
      <c r="S254" s="239"/>
      <c r="T254" s="239"/>
      <c r="U254" s="239"/>
      <c r="V254" s="239"/>
      <c r="W254" s="239"/>
      <c r="X254" s="239"/>
      <c r="Y254" s="239"/>
      <c r="Z254" s="239"/>
    </row>
    <row r="255" spans="1:26" ht="14.25" customHeight="1">
      <c r="A255" s="239"/>
      <c r="B255" s="239"/>
      <c r="C255" s="239"/>
      <c r="D255" s="239"/>
      <c r="E255" s="239"/>
      <c r="F255" s="239"/>
      <c r="G255" s="239"/>
      <c r="H255" s="239"/>
      <c r="I255" s="239"/>
      <c r="J255" s="239"/>
      <c r="K255" s="239"/>
      <c r="L255" s="239"/>
      <c r="M255" s="239"/>
      <c r="N255" s="239"/>
      <c r="O255" s="239"/>
      <c r="P255" s="239"/>
      <c r="Q255" s="239"/>
      <c r="R255" s="239"/>
      <c r="S255" s="239"/>
      <c r="T255" s="239"/>
      <c r="U255" s="239"/>
      <c r="V255" s="239"/>
      <c r="W255" s="239"/>
      <c r="X255" s="239"/>
      <c r="Y255" s="239"/>
      <c r="Z255" s="239"/>
    </row>
    <row r="256" spans="1:26" ht="14.25" customHeight="1">
      <c r="A256" s="239"/>
      <c r="B256" s="239"/>
      <c r="C256" s="239"/>
      <c r="D256" s="239"/>
      <c r="E256" s="239"/>
      <c r="F256" s="239"/>
      <c r="G256" s="239"/>
      <c r="H256" s="239"/>
      <c r="I256" s="239"/>
      <c r="J256" s="239"/>
      <c r="K256" s="239"/>
      <c r="L256" s="239"/>
      <c r="M256" s="239"/>
      <c r="N256" s="239"/>
      <c r="O256" s="239"/>
      <c r="P256" s="239"/>
      <c r="Q256" s="239"/>
      <c r="R256" s="239"/>
      <c r="S256" s="239"/>
      <c r="T256" s="239"/>
      <c r="U256" s="239"/>
      <c r="V256" s="239"/>
      <c r="W256" s="239"/>
      <c r="X256" s="239"/>
      <c r="Y256" s="239"/>
      <c r="Z256" s="239"/>
    </row>
    <row r="257" spans="1:26" ht="14.25" customHeight="1">
      <c r="A257" s="239"/>
      <c r="B257" s="239"/>
      <c r="C257" s="239"/>
      <c r="D257" s="239"/>
      <c r="E257" s="239"/>
      <c r="F257" s="239"/>
      <c r="G257" s="239"/>
      <c r="H257" s="239"/>
      <c r="I257" s="239"/>
      <c r="J257" s="239"/>
      <c r="K257" s="239"/>
      <c r="L257" s="239"/>
      <c r="M257" s="239"/>
      <c r="N257" s="239"/>
      <c r="O257" s="239"/>
      <c r="P257" s="239"/>
      <c r="Q257" s="239"/>
      <c r="R257" s="239"/>
      <c r="S257" s="239"/>
      <c r="T257" s="239"/>
      <c r="U257" s="239"/>
      <c r="V257" s="239"/>
      <c r="W257" s="239"/>
      <c r="X257" s="239"/>
      <c r="Y257" s="239"/>
      <c r="Z257" s="239"/>
    </row>
    <row r="258" spans="1:26" ht="14.25" customHeight="1">
      <c r="A258" s="239"/>
      <c r="B258" s="239"/>
      <c r="C258" s="239"/>
      <c r="D258" s="239"/>
      <c r="E258" s="239"/>
      <c r="F258" s="239"/>
      <c r="G258" s="239"/>
      <c r="H258" s="239"/>
      <c r="I258" s="239"/>
      <c r="J258" s="239"/>
      <c r="K258" s="239"/>
      <c r="L258" s="239"/>
      <c r="M258" s="239"/>
      <c r="N258" s="239"/>
      <c r="O258" s="239"/>
      <c r="P258" s="239"/>
      <c r="Q258" s="239"/>
      <c r="R258" s="239"/>
      <c r="S258" s="239"/>
      <c r="T258" s="239"/>
      <c r="U258" s="239"/>
      <c r="V258" s="239"/>
      <c r="W258" s="239"/>
      <c r="X258" s="239"/>
      <c r="Y258" s="239"/>
      <c r="Z258" s="239"/>
    </row>
    <row r="259" spans="1:26" ht="14.25" customHeight="1">
      <c r="A259" s="239"/>
      <c r="B259" s="239"/>
      <c r="C259" s="239"/>
      <c r="D259" s="239"/>
      <c r="E259" s="239"/>
      <c r="F259" s="239"/>
      <c r="G259" s="239"/>
      <c r="H259" s="239"/>
      <c r="I259" s="239"/>
      <c r="J259" s="239"/>
      <c r="K259" s="239"/>
      <c r="L259" s="239"/>
      <c r="M259" s="239"/>
      <c r="N259" s="239"/>
      <c r="O259" s="239"/>
      <c r="P259" s="239"/>
      <c r="Q259" s="239"/>
      <c r="R259" s="239"/>
      <c r="S259" s="239"/>
      <c r="T259" s="239"/>
      <c r="U259" s="239"/>
      <c r="V259" s="239"/>
      <c r="W259" s="239"/>
      <c r="X259" s="239"/>
      <c r="Y259" s="239"/>
      <c r="Z259" s="239"/>
    </row>
    <row r="260" spans="1:26" ht="14.25" customHeight="1">
      <c r="A260" s="239"/>
      <c r="B260" s="239"/>
      <c r="C260" s="239"/>
      <c r="D260" s="239"/>
      <c r="E260" s="239"/>
      <c r="F260" s="239"/>
      <c r="G260" s="239"/>
      <c r="H260" s="239"/>
      <c r="I260" s="239"/>
      <c r="J260" s="239"/>
      <c r="K260" s="239"/>
      <c r="L260" s="239"/>
      <c r="M260" s="239"/>
      <c r="N260" s="239"/>
      <c r="O260" s="239"/>
      <c r="P260" s="239"/>
      <c r="Q260" s="239"/>
      <c r="R260" s="239"/>
      <c r="S260" s="239"/>
      <c r="T260" s="239"/>
      <c r="U260" s="239"/>
      <c r="V260" s="239"/>
      <c r="W260" s="239"/>
      <c r="X260" s="239"/>
      <c r="Y260" s="239"/>
      <c r="Z260" s="239"/>
    </row>
    <row r="261" spans="1:26" ht="14.25" customHeight="1">
      <c r="A261" s="239"/>
      <c r="B261" s="239"/>
      <c r="C261" s="239"/>
      <c r="D261" s="239"/>
      <c r="E261" s="239"/>
      <c r="F261" s="239"/>
      <c r="G261" s="239"/>
      <c r="H261" s="239"/>
      <c r="I261" s="239"/>
      <c r="J261" s="239"/>
      <c r="K261" s="239"/>
      <c r="L261" s="239"/>
      <c r="M261" s="239"/>
      <c r="N261" s="239"/>
      <c r="O261" s="239"/>
      <c r="P261" s="239"/>
      <c r="Q261" s="239"/>
      <c r="R261" s="239"/>
      <c r="S261" s="239"/>
      <c r="T261" s="239"/>
      <c r="U261" s="239"/>
      <c r="V261" s="239"/>
      <c r="W261" s="239"/>
      <c r="X261" s="239"/>
      <c r="Y261" s="239"/>
      <c r="Z261" s="239"/>
    </row>
    <row r="262" spans="1:26" ht="14.25" customHeight="1">
      <c r="A262" s="239"/>
      <c r="B262" s="239"/>
      <c r="C262" s="239"/>
      <c r="D262" s="239"/>
      <c r="E262" s="239"/>
      <c r="F262" s="239"/>
      <c r="G262" s="239"/>
      <c r="H262" s="239"/>
      <c r="I262" s="239"/>
      <c r="J262" s="239"/>
      <c r="K262" s="239"/>
      <c r="L262" s="239"/>
      <c r="M262" s="239"/>
      <c r="N262" s="239"/>
      <c r="O262" s="239"/>
      <c r="P262" s="239"/>
      <c r="Q262" s="239"/>
      <c r="R262" s="239"/>
      <c r="S262" s="239"/>
      <c r="T262" s="239"/>
      <c r="U262" s="239"/>
      <c r="V262" s="239"/>
      <c r="W262" s="239"/>
      <c r="X262" s="239"/>
      <c r="Y262" s="239"/>
      <c r="Z262" s="239"/>
    </row>
    <row r="263" spans="1:26" ht="14.25" customHeight="1">
      <c r="A263" s="239"/>
      <c r="B263" s="239"/>
      <c r="C263" s="239"/>
      <c r="D263" s="239"/>
      <c r="E263" s="239"/>
      <c r="F263" s="239"/>
      <c r="G263" s="239"/>
      <c r="H263" s="239"/>
      <c r="I263" s="239"/>
      <c r="J263" s="239"/>
      <c r="K263" s="239"/>
      <c r="L263" s="239"/>
      <c r="M263" s="239"/>
      <c r="N263" s="239"/>
      <c r="O263" s="239"/>
      <c r="P263" s="239"/>
      <c r="Q263" s="239"/>
      <c r="R263" s="239"/>
      <c r="S263" s="239"/>
      <c r="T263" s="239"/>
      <c r="U263" s="239"/>
      <c r="V263" s="239"/>
      <c r="W263" s="239"/>
      <c r="X263" s="239"/>
      <c r="Y263" s="239"/>
      <c r="Z263" s="239"/>
    </row>
    <row r="264" spans="1:26" ht="14.25" customHeight="1">
      <c r="A264" s="239"/>
      <c r="B264" s="239"/>
      <c r="C264" s="239"/>
      <c r="D264" s="239"/>
      <c r="E264" s="239"/>
      <c r="F264" s="239"/>
      <c r="G264" s="239"/>
      <c r="H264" s="239"/>
      <c r="I264" s="239"/>
      <c r="J264" s="239"/>
      <c r="K264" s="239"/>
      <c r="L264" s="239"/>
      <c r="M264" s="239"/>
      <c r="N264" s="239"/>
      <c r="O264" s="239"/>
      <c r="P264" s="239"/>
      <c r="Q264" s="239"/>
      <c r="R264" s="239"/>
      <c r="S264" s="239"/>
      <c r="T264" s="239"/>
      <c r="U264" s="239"/>
      <c r="V264" s="239"/>
      <c r="W264" s="239"/>
      <c r="X264" s="239"/>
      <c r="Y264" s="239"/>
      <c r="Z264" s="239"/>
    </row>
    <row r="265" spans="1:26" ht="14.25" customHeight="1">
      <c r="A265" s="239"/>
      <c r="B265" s="239"/>
      <c r="C265" s="239"/>
      <c r="D265" s="239"/>
      <c r="E265" s="239"/>
      <c r="F265" s="239"/>
      <c r="G265" s="239"/>
      <c r="H265" s="239"/>
      <c r="I265" s="239"/>
      <c r="J265" s="239"/>
      <c r="K265" s="239"/>
      <c r="L265" s="239"/>
      <c r="M265" s="239"/>
      <c r="N265" s="239"/>
      <c r="O265" s="239"/>
      <c r="P265" s="239"/>
      <c r="Q265" s="239"/>
      <c r="R265" s="239"/>
      <c r="S265" s="239"/>
      <c r="T265" s="239"/>
      <c r="U265" s="239"/>
      <c r="V265" s="239"/>
      <c r="W265" s="239"/>
      <c r="X265" s="239"/>
      <c r="Y265" s="239"/>
      <c r="Z265" s="239"/>
    </row>
    <row r="266" spans="1:26" ht="14.25" customHeight="1">
      <c r="A266" s="239"/>
      <c r="B266" s="239"/>
      <c r="C266" s="239"/>
      <c r="D266" s="239"/>
      <c r="E266" s="239"/>
      <c r="F266" s="239"/>
      <c r="G266" s="239"/>
      <c r="H266" s="239"/>
      <c r="I266" s="239"/>
      <c r="J266" s="239"/>
      <c r="K266" s="239"/>
      <c r="L266" s="239"/>
      <c r="M266" s="239"/>
      <c r="N266" s="239"/>
      <c r="O266" s="239"/>
      <c r="P266" s="239"/>
      <c r="Q266" s="239"/>
      <c r="R266" s="239"/>
      <c r="S266" s="239"/>
      <c r="T266" s="239"/>
      <c r="U266" s="239"/>
      <c r="V266" s="239"/>
      <c r="W266" s="239"/>
      <c r="X266" s="239"/>
      <c r="Y266" s="239"/>
      <c r="Z266" s="239"/>
    </row>
    <row r="267" spans="1:26" ht="14.25" customHeight="1">
      <c r="A267" s="239"/>
      <c r="B267" s="239"/>
      <c r="C267" s="239"/>
      <c r="D267" s="239"/>
      <c r="E267" s="239"/>
      <c r="F267" s="239"/>
      <c r="G267" s="239"/>
      <c r="H267" s="239"/>
      <c r="I267" s="239"/>
      <c r="J267" s="239"/>
      <c r="K267" s="239"/>
      <c r="L267" s="239"/>
      <c r="M267" s="239"/>
      <c r="N267" s="239"/>
      <c r="O267" s="239"/>
      <c r="P267" s="239"/>
      <c r="Q267" s="239"/>
      <c r="R267" s="239"/>
      <c r="S267" s="239"/>
      <c r="T267" s="239"/>
      <c r="U267" s="239"/>
      <c r="V267" s="239"/>
      <c r="W267" s="239"/>
      <c r="X267" s="239"/>
      <c r="Y267" s="239"/>
      <c r="Z267" s="239"/>
    </row>
    <row r="268" spans="1:26" ht="14.25" customHeight="1">
      <c r="A268" s="239"/>
      <c r="B268" s="239"/>
      <c r="C268" s="239"/>
      <c r="D268" s="239"/>
      <c r="E268" s="239"/>
      <c r="F268" s="239"/>
      <c r="G268" s="239"/>
      <c r="H268" s="239"/>
      <c r="I268" s="239"/>
      <c r="J268" s="239"/>
      <c r="K268" s="239"/>
      <c r="L268" s="239"/>
      <c r="M268" s="239"/>
      <c r="N268" s="239"/>
      <c r="O268" s="239"/>
      <c r="P268" s="239"/>
      <c r="Q268" s="239"/>
      <c r="R268" s="239"/>
      <c r="S268" s="239"/>
      <c r="T268" s="239"/>
      <c r="U268" s="239"/>
      <c r="V268" s="239"/>
      <c r="W268" s="239"/>
      <c r="X268" s="239"/>
      <c r="Y268" s="239"/>
      <c r="Z268" s="239"/>
    </row>
    <row r="269" spans="1:26" ht="14.25" customHeight="1">
      <c r="A269" s="239"/>
      <c r="B269" s="239"/>
      <c r="C269" s="239"/>
      <c r="D269" s="239"/>
      <c r="E269" s="239"/>
      <c r="F269" s="239"/>
      <c r="G269" s="239"/>
      <c r="H269" s="239"/>
      <c r="I269" s="239"/>
      <c r="J269" s="239"/>
      <c r="K269" s="239"/>
      <c r="L269" s="239"/>
      <c r="M269" s="239"/>
      <c r="N269" s="239"/>
      <c r="O269" s="239"/>
      <c r="P269" s="239"/>
      <c r="Q269" s="239"/>
      <c r="R269" s="239"/>
      <c r="S269" s="239"/>
      <c r="T269" s="239"/>
      <c r="U269" s="239"/>
      <c r="V269" s="239"/>
      <c r="W269" s="239"/>
      <c r="X269" s="239"/>
      <c r="Y269" s="239"/>
      <c r="Z269" s="239"/>
    </row>
    <row r="270" spans="1:26" ht="14.25" customHeight="1">
      <c r="A270" s="239"/>
      <c r="B270" s="239"/>
      <c r="C270" s="239"/>
      <c r="D270" s="239"/>
      <c r="E270" s="239"/>
      <c r="F270" s="239"/>
      <c r="G270" s="239"/>
      <c r="H270" s="239"/>
      <c r="I270" s="239"/>
      <c r="J270" s="239"/>
      <c r="K270" s="239"/>
      <c r="L270" s="239"/>
      <c r="M270" s="239"/>
      <c r="N270" s="239"/>
      <c r="O270" s="239"/>
      <c r="P270" s="239"/>
      <c r="Q270" s="239"/>
      <c r="R270" s="239"/>
      <c r="S270" s="239"/>
      <c r="T270" s="239"/>
      <c r="U270" s="239"/>
      <c r="V270" s="239"/>
      <c r="W270" s="239"/>
      <c r="X270" s="239"/>
      <c r="Y270" s="239"/>
      <c r="Z270" s="239"/>
    </row>
    <row r="271" spans="1:26" ht="14.25" customHeight="1">
      <c r="A271" s="239"/>
      <c r="B271" s="239"/>
      <c r="C271" s="239"/>
      <c r="D271" s="239"/>
      <c r="E271" s="239"/>
      <c r="F271" s="239"/>
      <c r="G271" s="239"/>
      <c r="H271" s="239"/>
      <c r="I271" s="239"/>
      <c r="J271" s="239"/>
      <c r="K271" s="239"/>
      <c r="L271" s="239"/>
      <c r="M271" s="239"/>
      <c r="N271" s="239"/>
      <c r="O271" s="239"/>
      <c r="P271" s="239"/>
      <c r="Q271" s="239"/>
      <c r="R271" s="239"/>
      <c r="S271" s="239"/>
      <c r="T271" s="239"/>
      <c r="U271" s="239"/>
      <c r="V271" s="239"/>
      <c r="W271" s="239"/>
      <c r="X271" s="239"/>
      <c r="Y271" s="239"/>
      <c r="Z271" s="239"/>
    </row>
    <row r="272" spans="1:26" ht="14.25" customHeight="1">
      <c r="A272" s="239"/>
      <c r="B272" s="239"/>
      <c r="C272" s="239"/>
      <c r="D272" s="239"/>
      <c r="E272" s="239"/>
      <c r="F272" s="239"/>
      <c r="G272" s="239"/>
      <c r="H272" s="239"/>
      <c r="I272" s="239"/>
      <c r="J272" s="239"/>
      <c r="K272" s="239"/>
      <c r="L272" s="239"/>
      <c r="M272" s="239"/>
      <c r="N272" s="239"/>
      <c r="O272" s="239"/>
      <c r="P272" s="239"/>
      <c r="Q272" s="239"/>
      <c r="R272" s="239"/>
      <c r="S272" s="239"/>
      <c r="T272" s="239"/>
      <c r="U272" s="239"/>
      <c r="V272" s="239"/>
      <c r="W272" s="239"/>
      <c r="X272" s="239"/>
      <c r="Y272" s="239"/>
      <c r="Z272" s="239"/>
    </row>
    <row r="273" spans="1:26" ht="14.25" customHeight="1">
      <c r="A273" s="239"/>
      <c r="B273" s="239"/>
      <c r="C273" s="239"/>
      <c r="D273" s="239"/>
      <c r="E273" s="239"/>
      <c r="F273" s="239"/>
      <c r="G273" s="239"/>
      <c r="H273" s="239"/>
      <c r="I273" s="239"/>
      <c r="J273" s="239"/>
      <c r="K273" s="239"/>
      <c r="L273" s="239"/>
      <c r="M273" s="239"/>
      <c r="N273" s="239"/>
      <c r="O273" s="239"/>
      <c r="P273" s="239"/>
      <c r="Q273" s="239"/>
      <c r="R273" s="239"/>
      <c r="S273" s="239"/>
      <c r="T273" s="239"/>
      <c r="U273" s="239"/>
      <c r="V273" s="239"/>
      <c r="W273" s="239"/>
      <c r="X273" s="239"/>
      <c r="Y273" s="239"/>
      <c r="Z273" s="239"/>
    </row>
    <row r="274" spans="1:26" ht="14.25" customHeight="1">
      <c r="A274" s="239"/>
      <c r="B274" s="239"/>
      <c r="C274" s="239"/>
      <c r="D274" s="239"/>
      <c r="E274" s="239"/>
      <c r="F274" s="239"/>
      <c r="G274" s="239"/>
      <c r="H274" s="239"/>
      <c r="I274" s="239"/>
      <c r="J274" s="239"/>
      <c r="K274" s="239"/>
      <c r="L274" s="239"/>
      <c r="M274" s="239"/>
      <c r="N274" s="239"/>
      <c r="O274" s="239"/>
      <c r="P274" s="239"/>
      <c r="Q274" s="239"/>
      <c r="R274" s="239"/>
      <c r="S274" s="239"/>
      <c r="T274" s="239"/>
      <c r="U274" s="239"/>
      <c r="V274" s="239"/>
      <c r="W274" s="239"/>
      <c r="X274" s="239"/>
      <c r="Y274" s="239"/>
      <c r="Z274" s="239"/>
    </row>
    <row r="275" spans="1:26" ht="14.25" customHeight="1">
      <c r="A275" s="239"/>
      <c r="B275" s="239"/>
      <c r="C275" s="239"/>
      <c r="D275" s="239"/>
      <c r="E275" s="239"/>
      <c r="F275" s="239"/>
      <c r="G275" s="239"/>
      <c r="H275" s="239"/>
      <c r="I275" s="239"/>
      <c r="J275" s="239"/>
      <c r="K275" s="239"/>
      <c r="L275" s="239"/>
      <c r="M275" s="239"/>
      <c r="N275" s="239"/>
      <c r="O275" s="239"/>
      <c r="P275" s="239"/>
      <c r="Q275" s="239"/>
      <c r="R275" s="239"/>
      <c r="S275" s="239"/>
      <c r="T275" s="239"/>
      <c r="U275" s="239"/>
      <c r="V275" s="239"/>
      <c r="W275" s="239"/>
      <c r="X275" s="239"/>
      <c r="Y275" s="239"/>
      <c r="Z275" s="239"/>
    </row>
    <row r="276" spans="1:26" ht="14.25" customHeight="1">
      <c r="A276" s="239"/>
      <c r="B276" s="239"/>
      <c r="C276" s="239"/>
      <c r="D276" s="239"/>
      <c r="E276" s="239"/>
      <c r="F276" s="239"/>
      <c r="G276" s="239"/>
      <c r="H276" s="239"/>
      <c r="I276" s="239"/>
      <c r="J276" s="239"/>
      <c r="K276" s="239"/>
      <c r="L276" s="239"/>
      <c r="M276" s="239"/>
      <c r="N276" s="239"/>
      <c r="O276" s="239"/>
      <c r="P276" s="239"/>
      <c r="Q276" s="239"/>
      <c r="R276" s="239"/>
      <c r="S276" s="239"/>
      <c r="T276" s="239"/>
      <c r="U276" s="239"/>
      <c r="V276" s="239"/>
      <c r="W276" s="239"/>
      <c r="X276" s="239"/>
      <c r="Y276" s="239"/>
      <c r="Z276" s="239"/>
    </row>
    <row r="277" spans="1:26" ht="14.25" customHeight="1">
      <c r="A277" s="239"/>
      <c r="B277" s="239"/>
      <c r="C277" s="239"/>
      <c r="D277" s="239"/>
      <c r="E277" s="239"/>
      <c r="F277" s="239"/>
      <c r="G277" s="239"/>
      <c r="H277" s="239"/>
      <c r="I277" s="239"/>
      <c r="J277" s="239"/>
      <c r="K277" s="239"/>
      <c r="L277" s="239"/>
      <c r="M277" s="239"/>
      <c r="N277" s="239"/>
      <c r="O277" s="239"/>
      <c r="P277" s="239"/>
      <c r="Q277" s="239"/>
      <c r="R277" s="239"/>
      <c r="S277" s="239"/>
      <c r="T277" s="239"/>
      <c r="U277" s="239"/>
      <c r="V277" s="239"/>
      <c r="W277" s="239"/>
      <c r="X277" s="239"/>
      <c r="Y277" s="239"/>
      <c r="Z277" s="239"/>
    </row>
    <row r="278" spans="1:26" ht="14.25" customHeight="1">
      <c r="A278" s="239"/>
      <c r="B278" s="239"/>
      <c r="C278" s="239"/>
      <c r="D278" s="239"/>
      <c r="E278" s="239"/>
      <c r="F278" s="239"/>
      <c r="G278" s="239"/>
      <c r="H278" s="239"/>
      <c r="I278" s="239"/>
      <c r="J278" s="239"/>
      <c r="K278" s="239"/>
      <c r="L278" s="239"/>
      <c r="M278" s="239"/>
      <c r="N278" s="239"/>
      <c r="O278" s="239"/>
      <c r="P278" s="239"/>
      <c r="Q278" s="239"/>
      <c r="R278" s="239"/>
      <c r="S278" s="239"/>
      <c r="T278" s="239"/>
      <c r="U278" s="239"/>
      <c r="V278" s="239"/>
      <c r="W278" s="239"/>
      <c r="X278" s="239"/>
      <c r="Y278" s="239"/>
      <c r="Z278" s="239"/>
    </row>
    <row r="279" spans="1:26" ht="14.25" customHeight="1">
      <c r="A279" s="239"/>
      <c r="B279" s="239"/>
      <c r="C279" s="239"/>
      <c r="D279" s="239"/>
      <c r="E279" s="239"/>
      <c r="F279" s="239"/>
      <c r="G279" s="239"/>
      <c r="H279" s="239"/>
      <c r="I279" s="239"/>
      <c r="J279" s="239"/>
      <c r="K279" s="239"/>
      <c r="L279" s="239"/>
      <c r="M279" s="239"/>
      <c r="N279" s="239"/>
      <c r="O279" s="239"/>
      <c r="P279" s="239"/>
      <c r="Q279" s="239"/>
      <c r="R279" s="239"/>
      <c r="S279" s="239"/>
      <c r="T279" s="239"/>
      <c r="U279" s="239"/>
      <c r="V279" s="239"/>
      <c r="W279" s="239"/>
      <c r="X279" s="239"/>
      <c r="Y279" s="239"/>
      <c r="Z279" s="239"/>
    </row>
    <row r="280" spans="1:26" ht="14.25" customHeight="1">
      <c r="A280" s="239"/>
      <c r="B280" s="239"/>
      <c r="C280" s="239"/>
      <c r="D280" s="239"/>
      <c r="E280" s="239"/>
      <c r="F280" s="239"/>
      <c r="G280" s="239"/>
      <c r="H280" s="239"/>
      <c r="I280" s="239"/>
      <c r="J280" s="239"/>
      <c r="K280" s="239"/>
      <c r="L280" s="239"/>
      <c r="M280" s="239"/>
      <c r="N280" s="239"/>
      <c r="O280" s="239"/>
      <c r="P280" s="239"/>
      <c r="Q280" s="239"/>
      <c r="R280" s="239"/>
      <c r="S280" s="239"/>
      <c r="T280" s="239"/>
      <c r="U280" s="239"/>
      <c r="V280" s="239"/>
      <c r="W280" s="239"/>
      <c r="X280" s="239"/>
      <c r="Y280" s="239"/>
      <c r="Z280" s="239"/>
    </row>
    <row r="281" spans="1:26" ht="14.25" customHeight="1">
      <c r="A281" s="239"/>
      <c r="B281" s="239"/>
      <c r="C281" s="239"/>
      <c r="D281" s="239"/>
      <c r="E281" s="239"/>
      <c r="F281" s="239"/>
      <c r="G281" s="239"/>
      <c r="H281" s="239"/>
      <c r="I281" s="239"/>
      <c r="J281" s="239"/>
      <c r="K281" s="239"/>
      <c r="L281" s="239"/>
      <c r="M281" s="239"/>
      <c r="N281" s="239"/>
      <c r="O281" s="239"/>
      <c r="P281" s="239"/>
      <c r="Q281" s="239"/>
      <c r="R281" s="239"/>
      <c r="S281" s="239"/>
      <c r="T281" s="239"/>
      <c r="U281" s="239"/>
      <c r="V281" s="239"/>
      <c r="W281" s="239"/>
      <c r="X281" s="239"/>
      <c r="Y281" s="239"/>
      <c r="Z281" s="239"/>
    </row>
    <row r="282" spans="1:26" ht="14.25" customHeight="1">
      <c r="A282" s="239"/>
      <c r="B282" s="239"/>
      <c r="C282" s="239"/>
      <c r="D282" s="239"/>
      <c r="E282" s="239"/>
      <c r="F282" s="239"/>
      <c r="G282" s="239"/>
      <c r="H282" s="239"/>
      <c r="I282" s="239"/>
      <c r="J282" s="239"/>
      <c r="K282" s="239"/>
      <c r="L282" s="239"/>
      <c r="M282" s="239"/>
      <c r="N282" s="239"/>
      <c r="O282" s="239"/>
      <c r="P282" s="239"/>
      <c r="Q282" s="239"/>
      <c r="R282" s="239"/>
      <c r="S282" s="239"/>
      <c r="T282" s="239"/>
      <c r="U282" s="239"/>
      <c r="V282" s="239"/>
      <c r="W282" s="239"/>
      <c r="X282" s="239"/>
      <c r="Y282" s="239"/>
      <c r="Z282" s="239"/>
    </row>
    <row r="283" spans="1:26" ht="14.25" customHeight="1">
      <c r="A283" s="239"/>
      <c r="B283" s="239"/>
      <c r="C283" s="239"/>
      <c r="D283" s="239"/>
      <c r="E283" s="239"/>
      <c r="F283" s="239"/>
      <c r="G283" s="239"/>
      <c r="H283" s="239"/>
      <c r="I283" s="239"/>
      <c r="J283" s="239"/>
      <c r="K283" s="239"/>
      <c r="L283" s="239"/>
      <c r="M283" s="239"/>
      <c r="N283" s="239"/>
      <c r="O283" s="239"/>
      <c r="P283" s="239"/>
      <c r="Q283" s="239"/>
      <c r="R283" s="239"/>
      <c r="S283" s="239"/>
      <c r="T283" s="239"/>
      <c r="U283" s="239"/>
      <c r="V283" s="239"/>
      <c r="W283" s="239"/>
      <c r="X283" s="239"/>
      <c r="Y283" s="239"/>
      <c r="Z283" s="239"/>
    </row>
    <row r="284" spans="1:26" ht="14.25" customHeight="1">
      <c r="A284" s="239"/>
      <c r="B284" s="239"/>
      <c r="C284" s="239"/>
      <c r="D284" s="239"/>
      <c r="E284" s="239"/>
      <c r="F284" s="239"/>
      <c r="G284" s="239"/>
      <c r="H284" s="239"/>
      <c r="I284" s="239"/>
      <c r="J284" s="239"/>
      <c r="K284" s="239"/>
      <c r="L284" s="239"/>
      <c r="M284" s="239"/>
      <c r="N284" s="239"/>
      <c r="O284" s="239"/>
      <c r="P284" s="239"/>
      <c r="Q284" s="239"/>
      <c r="R284" s="239"/>
      <c r="S284" s="239"/>
      <c r="T284" s="239"/>
      <c r="U284" s="239"/>
      <c r="V284" s="239"/>
      <c r="W284" s="239"/>
      <c r="X284" s="239"/>
      <c r="Y284" s="239"/>
      <c r="Z284" s="239"/>
    </row>
    <row r="285" spans="1:26" ht="14.25" customHeight="1">
      <c r="A285" s="239"/>
      <c r="B285" s="239"/>
      <c r="C285" s="239"/>
      <c r="D285" s="239"/>
      <c r="E285" s="239"/>
      <c r="F285" s="239"/>
      <c r="G285" s="239"/>
      <c r="H285" s="239"/>
      <c r="I285" s="239"/>
      <c r="J285" s="239"/>
      <c r="K285" s="239"/>
      <c r="L285" s="239"/>
      <c r="M285" s="239"/>
      <c r="N285" s="239"/>
      <c r="O285" s="239"/>
      <c r="P285" s="239"/>
      <c r="Q285" s="239"/>
      <c r="R285" s="239"/>
      <c r="S285" s="239"/>
      <c r="T285" s="239"/>
      <c r="U285" s="239"/>
      <c r="V285" s="239"/>
      <c r="W285" s="239"/>
      <c r="X285" s="239"/>
      <c r="Y285" s="239"/>
      <c r="Z285" s="239"/>
    </row>
    <row r="286" spans="1:26" ht="14.25" customHeight="1">
      <c r="A286" s="239"/>
      <c r="B286" s="239"/>
      <c r="C286" s="239"/>
      <c r="D286" s="239"/>
      <c r="E286" s="239"/>
      <c r="F286" s="239"/>
      <c r="G286" s="239"/>
      <c r="H286" s="239"/>
      <c r="I286" s="239"/>
      <c r="J286" s="239"/>
      <c r="K286" s="239"/>
      <c r="L286" s="239"/>
      <c r="M286" s="239"/>
      <c r="N286" s="239"/>
      <c r="O286" s="239"/>
      <c r="P286" s="239"/>
      <c r="Q286" s="239"/>
      <c r="R286" s="239"/>
      <c r="S286" s="239"/>
      <c r="T286" s="239"/>
      <c r="U286" s="239"/>
      <c r="V286" s="239"/>
      <c r="W286" s="239"/>
      <c r="X286" s="239"/>
      <c r="Y286" s="239"/>
      <c r="Z286" s="239"/>
    </row>
    <row r="287" spans="1:26" ht="14.25" customHeight="1">
      <c r="A287" s="239"/>
      <c r="B287" s="239"/>
      <c r="C287" s="239"/>
      <c r="D287" s="239"/>
      <c r="E287" s="239"/>
      <c r="F287" s="239"/>
      <c r="G287" s="239"/>
      <c r="H287" s="239"/>
      <c r="I287" s="239"/>
      <c r="J287" s="239"/>
      <c r="K287" s="239"/>
      <c r="L287" s="239"/>
      <c r="M287" s="239"/>
      <c r="N287" s="239"/>
      <c r="O287" s="239"/>
      <c r="P287" s="239"/>
      <c r="Q287" s="239"/>
      <c r="R287" s="239"/>
      <c r="S287" s="239"/>
      <c r="T287" s="239"/>
      <c r="U287" s="239"/>
      <c r="V287" s="239"/>
      <c r="W287" s="239"/>
      <c r="X287" s="239"/>
      <c r="Y287" s="239"/>
      <c r="Z287" s="239"/>
    </row>
    <row r="288" spans="1:26" ht="14.25" customHeight="1">
      <c r="A288" s="239"/>
      <c r="B288" s="239"/>
      <c r="C288" s="239"/>
      <c r="D288" s="239"/>
      <c r="E288" s="239"/>
      <c r="F288" s="239"/>
      <c r="G288" s="239"/>
      <c r="H288" s="239"/>
      <c r="I288" s="239"/>
      <c r="J288" s="239"/>
      <c r="K288" s="239"/>
      <c r="L288" s="239"/>
      <c r="M288" s="239"/>
      <c r="N288" s="239"/>
      <c r="O288" s="239"/>
      <c r="P288" s="239"/>
      <c r="Q288" s="239"/>
      <c r="R288" s="239"/>
      <c r="S288" s="239"/>
      <c r="T288" s="239"/>
      <c r="U288" s="239"/>
      <c r="V288" s="239"/>
      <c r="W288" s="239"/>
      <c r="X288" s="239"/>
      <c r="Y288" s="239"/>
      <c r="Z288" s="239"/>
    </row>
    <row r="289" spans="1:26" ht="14.25" customHeight="1">
      <c r="A289" s="239"/>
      <c r="B289" s="239"/>
      <c r="C289" s="239"/>
      <c r="D289" s="239"/>
      <c r="E289" s="239"/>
      <c r="F289" s="239"/>
      <c r="G289" s="239"/>
      <c r="H289" s="239"/>
      <c r="I289" s="239"/>
      <c r="J289" s="239"/>
      <c r="K289" s="239"/>
      <c r="L289" s="239"/>
      <c r="M289" s="239"/>
      <c r="N289" s="239"/>
      <c r="O289" s="239"/>
      <c r="P289" s="239"/>
      <c r="Q289" s="239"/>
      <c r="R289" s="239"/>
      <c r="S289" s="239"/>
      <c r="T289" s="239"/>
      <c r="U289" s="239"/>
      <c r="V289" s="239"/>
      <c r="W289" s="239"/>
      <c r="X289" s="239"/>
      <c r="Y289" s="239"/>
      <c r="Z289" s="239"/>
    </row>
    <row r="290" spans="1:26" ht="14.25" customHeight="1">
      <c r="A290" s="239"/>
      <c r="B290" s="239"/>
      <c r="C290" s="239"/>
      <c r="D290" s="239"/>
      <c r="E290" s="239"/>
      <c r="F290" s="239"/>
      <c r="G290" s="239"/>
      <c r="H290" s="239"/>
      <c r="I290" s="239"/>
      <c r="J290" s="239"/>
      <c r="K290" s="239"/>
      <c r="L290" s="239"/>
      <c r="M290" s="239"/>
      <c r="N290" s="239"/>
      <c r="O290" s="239"/>
      <c r="P290" s="239"/>
      <c r="Q290" s="239"/>
      <c r="R290" s="239"/>
      <c r="S290" s="239"/>
      <c r="T290" s="239"/>
      <c r="U290" s="239"/>
      <c r="V290" s="239"/>
      <c r="W290" s="239"/>
      <c r="X290" s="239"/>
      <c r="Y290" s="239"/>
      <c r="Z290" s="239"/>
    </row>
    <row r="291" spans="1:26" ht="14.25" customHeight="1">
      <c r="A291" s="239"/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  <c r="P291" s="239"/>
      <c r="Q291" s="239"/>
      <c r="R291" s="239"/>
      <c r="S291" s="239"/>
      <c r="T291" s="239"/>
      <c r="U291" s="239"/>
      <c r="V291" s="239"/>
      <c r="W291" s="239"/>
      <c r="X291" s="239"/>
      <c r="Y291" s="239"/>
      <c r="Z291" s="239"/>
    </row>
    <row r="292" spans="1:26" ht="14.25" customHeight="1">
      <c r="A292" s="239"/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  <c r="P292" s="239"/>
      <c r="Q292" s="239"/>
      <c r="R292" s="239"/>
      <c r="S292" s="239"/>
      <c r="T292" s="239"/>
      <c r="U292" s="239"/>
      <c r="V292" s="239"/>
      <c r="W292" s="239"/>
      <c r="X292" s="239"/>
      <c r="Y292" s="239"/>
      <c r="Z292" s="239"/>
    </row>
    <row r="293" spans="1:26" ht="14.25" customHeight="1">
      <c r="A293" s="239"/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  <c r="P293" s="239"/>
      <c r="Q293" s="239"/>
      <c r="R293" s="239"/>
      <c r="S293" s="239"/>
      <c r="T293" s="239"/>
      <c r="U293" s="239"/>
      <c r="V293" s="239"/>
      <c r="W293" s="239"/>
      <c r="X293" s="239"/>
      <c r="Y293" s="239"/>
      <c r="Z293" s="239"/>
    </row>
    <row r="294" spans="1:26" ht="14.25" customHeight="1">
      <c r="A294" s="239"/>
      <c r="B294" s="239"/>
      <c r="C294" s="239"/>
      <c r="D294" s="239"/>
      <c r="E294" s="239"/>
      <c r="F294" s="239"/>
      <c r="G294" s="239"/>
      <c r="H294" s="239"/>
      <c r="I294" s="239"/>
      <c r="J294" s="239"/>
      <c r="K294" s="239"/>
      <c r="L294" s="239"/>
      <c r="M294" s="239"/>
      <c r="N294" s="239"/>
      <c r="O294" s="239"/>
      <c r="P294" s="239"/>
      <c r="Q294" s="239"/>
      <c r="R294" s="239"/>
      <c r="S294" s="239"/>
      <c r="T294" s="239"/>
      <c r="U294" s="239"/>
      <c r="V294" s="239"/>
      <c r="W294" s="239"/>
      <c r="X294" s="239"/>
      <c r="Y294" s="239"/>
      <c r="Z294" s="239"/>
    </row>
    <row r="295" spans="1:26" ht="14.25" customHeight="1">
      <c r="A295" s="239"/>
      <c r="B295" s="239"/>
      <c r="C295" s="239"/>
      <c r="D295" s="239"/>
      <c r="E295" s="239"/>
      <c r="F295" s="239"/>
      <c r="G295" s="239"/>
      <c r="H295" s="239"/>
      <c r="I295" s="239"/>
      <c r="J295" s="239"/>
      <c r="K295" s="239"/>
      <c r="L295" s="239"/>
      <c r="M295" s="239"/>
      <c r="N295" s="239"/>
      <c r="O295" s="239"/>
      <c r="P295" s="239"/>
      <c r="Q295" s="239"/>
      <c r="R295" s="239"/>
      <c r="S295" s="239"/>
      <c r="T295" s="239"/>
      <c r="U295" s="239"/>
      <c r="V295" s="239"/>
      <c r="W295" s="239"/>
      <c r="X295" s="239"/>
      <c r="Y295" s="239"/>
      <c r="Z295" s="239"/>
    </row>
    <row r="296" spans="1:26" ht="14.25" customHeight="1">
      <c r="A296" s="239"/>
      <c r="B296" s="239"/>
      <c r="C296" s="239"/>
      <c r="D296" s="239"/>
      <c r="E296" s="239"/>
      <c r="F296" s="239"/>
      <c r="G296" s="239"/>
      <c r="H296" s="239"/>
      <c r="I296" s="239"/>
      <c r="J296" s="239"/>
      <c r="K296" s="239"/>
      <c r="L296" s="239"/>
      <c r="M296" s="239"/>
      <c r="N296" s="239"/>
      <c r="O296" s="239"/>
      <c r="P296" s="239"/>
      <c r="Q296" s="239"/>
      <c r="R296" s="239"/>
      <c r="S296" s="239"/>
      <c r="T296" s="239"/>
      <c r="U296" s="239"/>
      <c r="V296" s="239"/>
      <c r="W296" s="239"/>
      <c r="X296" s="239"/>
      <c r="Y296" s="239"/>
      <c r="Z296" s="239"/>
    </row>
    <row r="297" spans="1:26" ht="14.25" customHeight="1">
      <c r="A297" s="239"/>
      <c r="B297" s="239"/>
      <c r="C297" s="239"/>
      <c r="D297" s="239"/>
      <c r="E297" s="239"/>
      <c r="F297" s="239"/>
      <c r="G297" s="239"/>
      <c r="H297" s="239"/>
      <c r="I297" s="239"/>
      <c r="J297" s="239"/>
      <c r="K297" s="239"/>
      <c r="L297" s="239"/>
      <c r="M297" s="239"/>
      <c r="N297" s="239"/>
      <c r="O297" s="239"/>
      <c r="P297" s="239"/>
      <c r="Q297" s="239"/>
      <c r="R297" s="239"/>
      <c r="S297" s="239"/>
      <c r="T297" s="239"/>
      <c r="U297" s="239"/>
      <c r="V297" s="239"/>
      <c r="W297" s="239"/>
      <c r="X297" s="239"/>
      <c r="Y297" s="239"/>
      <c r="Z297" s="239"/>
    </row>
    <row r="298" spans="1:26" ht="14.25" customHeight="1">
      <c r="A298" s="239"/>
      <c r="B298" s="239"/>
      <c r="C298" s="239"/>
      <c r="D298" s="239"/>
      <c r="E298" s="239"/>
      <c r="F298" s="239"/>
      <c r="G298" s="239"/>
      <c r="H298" s="239"/>
      <c r="I298" s="239"/>
      <c r="J298" s="239"/>
      <c r="K298" s="239"/>
      <c r="L298" s="239"/>
      <c r="M298" s="239"/>
      <c r="N298" s="239"/>
      <c r="O298" s="239"/>
      <c r="P298" s="239"/>
      <c r="Q298" s="239"/>
      <c r="R298" s="239"/>
      <c r="S298" s="239"/>
      <c r="T298" s="239"/>
      <c r="U298" s="239"/>
      <c r="V298" s="239"/>
      <c r="W298" s="239"/>
      <c r="X298" s="239"/>
      <c r="Y298" s="239"/>
      <c r="Z298" s="239"/>
    </row>
    <row r="299" spans="1:26" ht="14.25" customHeight="1">
      <c r="A299" s="239"/>
      <c r="B299" s="239"/>
      <c r="C299" s="239"/>
      <c r="D299" s="239"/>
      <c r="E299" s="239"/>
      <c r="F299" s="239"/>
      <c r="G299" s="239"/>
      <c r="H299" s="239"/>
      <c r="I299" s="239"/>
      <c r="J299" s="239"/>
      <c r="K299" s="239"/>
      <c r="L299" s="239"/>
      <c r="M299" s="239"/>
      <c r="N299" s="239"/>
      <c r="O299" s="239"/>
      <c r="P299" s="239"/>
      <c r="Q299" s="239"/>
      <c r="R299" s="239"/>
      <c r="S299" s="239"/>
      <c r="T299" s="239"/>
      <c r="U299" s="239"/>
      <c r="V299" s="239"/>
      <c r="W299" s="239"/>
      <c r="X299" s="239"/>
      <c r="Y299" s="239"/>
      <c r="Z299" s="239"/>
    </row>
    <row r="300" spans="1:26" ht="14.25" customHeight="1">
      <c r="A300" s="239"/>
      <c r="B300" s="239"/>
      <c r="C300" s="239"/>
      <c r="D300" s="239"/>
      <c r="E300" s="239"/>
      <c r="F300" s="239"/>
      <c r="G300" s="239"/>
      <c r="H300" s="239"/>
      <c r="I300" s="239"/>
      <c r="J300" s="239"/>
      <c r="K300" s="239"/>
      <c r="L300" s="239"/>
      <c r="M300" s="239"/>
      <c r="N300" s="239"/>
      <c r="O300" s="239"/>
      <c r="P300" s="239"/>
      <c r="Q300" s="239"/>
      <c r="R300" s="239"/>
      <c r="S300" s="239"/>
      <c r="T300" s="239"/>
      <c r="U300" s="239"/>
      <c r="V300" s="239"/>
      <c r="W300" s="239"/>
      <c r="X300" s="239"/>
      <c r="Y300" s="239"/>
      <c r="Z300" s="239"/>
    </row>
    <row r="301" spans="1:26" ht="14.25" customHeight="1">
      <c r="A301" s="239"/>
      <c r="B301" s="239"/>
      <c r="C301" s="239"/>
      <c r="D301" s="239"/>
      <c r="E301" s="239"/>
      <c r="F301" s="239"/>
      <c r="G301" s="239"/>
      <c r="H301" s="239"/>
      <c r="I301" s="239"/>
      <c r="J301" s="239"/>
      <c r="K301" s="239"/>
      <c r="L301" s="239"/>
      <c r="M301" s="239"/>
      <c r="N301" s="239"/>
      <c r="O301" s="239"/>
      <c r="P301" s="239"/>
      <c r="Q301" s="239"/>
      <c r="R301" s="239"/>
      <c r="S301" s="239"/>
      <c r="T301" s="239"/>
      <c r="U301" s="239"/>
      <c r="V301" s="239"/>
      <c r="W301" s="239"/>
      <c r="X301" s="239"/>
      <c r="Y301" s="239"/>
      <c r="Z301" s="239"/>
    </row>
    <row r="302" spans="1:26" ht="14.25" customHeight="1">
      <c r="A302" s="239"/>
      <c r="B302" s="239"/>
      <c r="C302" s="239"/>
      <c r="D302" s="239"/>
      <c r="E302" s="239"/>
      <c r="F302" s="239"/>
      <c r="G302" s="239"/>
      <c r="H302" s="239"/>
      <c r="I302" s="239"/>
      <c r="J302" s="239"/>
      <c r="K302" s="239"/>
      <c r="L302" s="239"/>
      <c r="M302" s="239"/>
      <c r="N302" s="239"/>
      <c r="O302" s="239"/>
      <c r="P302" s="239"/>
      <c r="Q302" s="239"/>
      <c r="R302" s="239"/>
      <c r="S302" s="239"/>
      <c r="T302" s="239"/>
      <c r="U302" s="239"/>
      <c r="V302" s="239"/>
      <c r="W302" s="239"/>
      <c r="X302" s="239"/>
      <c r="Y302" s="239"/>
      <c r="Z302" s="239"/>
    </row>
    <row r="303" spans="1:26" ht="14.25" customHeight="1">
      <c r="A303" s="239"/>
      <c r="B303" s="239"/>
      <c r="C303" s="239"/>
      <c r="D303" s="239"/>
      <c r="E303" s="239"/>
      <c r="F303" s="239"/>
      <c r="G303" s="239"/>
      <c r="H303" s="239"/>
      <c r="I303" s="239"/>
      <c r="J303" s="239"/>
      <c r="K303" s="239"/>
      <c r="L303" s="239"/>
      <c r="M303" s="239"/>
      <c r="N303" s="239"/>
      <c r="O303" s="239"/>
      <c r="P303" s="239"/>
      <c r="Q303" s="239"/>
      <c r="R303" s="239"/>
      <c r="S303" s="239"/>
      <c r="T303" s="239"/>
      <c r="U303" s="239"/>
      <c r="V303" s="239"/>
      <c r="W303" s="239"/>
      <c r="X303" s="239"/>
      <c r="Y303" s="239"/>
      <c r="Z303" s="239"/>
    </row>
    <row r="304" spans="1:26" ht="14.25" customHeight="1">
      <c r="A304" s="239"/>
      <c r="B304" s="239"/>
      <c r="C304" s="239"/>
      <c r="D304" s="239"/>
      <c r="E304" s="239"/>
      <c r="F304" s="239"/>
      <c r="G304" s="239"/>
      <c r="H304" s="239"/>
      <c r="I304" s="239"/>
      <c r="J304" s="239"/>
      <c r="K304" s="239"/>
      <c r="L304" s="239"/>
      <c r="M304" s="239"/>
      <c r="N304" s="239"/>
      <c r="O304" s="239"/>
      <c r="P304" s="239"/>
      <c r="Q304" s="239"/>
      <c r="R304" s="239"/>
      <c r="S304" s="239"/>
      <c r="T304" s="239"/>
      <c r="U304" s="239"/>
      <c r="V304" s="239"/>
      <c r="W304" s="239"/>
      <c r="X304" s="239"/>
      <c r="Y304" s="239"/>
      <c r="Z304" s="239"/>
    </row>
    <row r="305" spans="1:26" ht="14.25" customHeight="1">
      <c r="A305" s="239"/>
      <c r="B305" s="239"/>
      <c r="C305" s="239"/>
      <c r="D305" s="239"/>
      <c r="E305" s="239"/>
      <c r="F305" s="239"/>
      <c r="G305" s="239"/>
      <c r="H305" s="239"/>
      <c r="I305" s="239"/>
      <c r="J305" s="239"/>
      <c r="K305" s="239"/>
      <c r="L305" s="239"/>
      <c r="M305" s="239"/>
      <c r="N305" s="239"/>
      <c r="O305" s="239"/>
      <c r="P305" s="239"/>
      <c r="Q305" s="239"/>
      <c r="R305" s="239"/>
      <c r="S305" s="239"/>
      <c r="T305" s="239"/>
      <c r="U305" s="239"/>
      <c r="V305" s="239"/>
      <c r="W305" s="239"/>
      <c r="X305" s="239"/>
      <c r="Y305" s="239"/>
      <c r="Z305" s="239"/>
    </row>
    <row r="306" spans="1:26" ht="14.25" customHeight="1">
      <c r="A306" s="239"/>
      <c r="B306" s="239"/>
      <c r="C306" s="239"/>
      <c r="D306" s="239"/>
      <c r="E306" s="239"/>
      <c r="F306" s="239"/>
      <c r="G306" s="239"/>
      <c r="H306" s="239"/>
      <c r="I306" s="239"/>
      <c r="J306" s="239"/>
      <c r="K306" s="239"/>
      <c r="L306" s="239"/>
      <c r="M306" s="239"/>
      <c r="N306" s="239"/>
      <c r="O306" s="239"/>
      <c r="P306" s="239"/>
      <c r="Q306" s="239"/>
      <c r="R306" s="239"/>
      <c r="S306" s="239"/>
      <c r="T306" s="239"/>
      <c r="U306" s="239"/>
      <c r="V306" s="239"/>
      <c r="W306" s="239"/>
      <c r="X306" s="239"/>
      <c r="Y306" s="239"/>
      <c r="Z306" s="239"/>
    </row>
    <row r="307" spans="1:26" ht="14.25" customHeight="1">
      <c r="A307" s="239"/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  <c r="P307" s="239"/>
      <c r="Q307" s="239"/>
      <c r="R307" s="239"/>
      <c r="S307" s="239"/>
      <c r="T307" s="239"/>
      <c r="U307" s="239"/>
      <c r="V307" s="239"/>
      <c r="W307" s="239"/>
      <c r="X307" s="239"/>
      <c r="Y307" s="239"/>
      <c r="Z307" s="239"/>
    </row>
    <row r="308" spans="1:26" ht="14.25" customHeight="1">
      <c r="A308" s="239"/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  <c r="P308" s="239"/>
      <c r="Q308" s="239"/>
      <c r="R308" s="239"/>
      <c r="S308" s="239"/>
      <c r="T308" s="239"/>
      <c r="U308" s="239"/>
      <c r="V308" s="239"/>
      <c r="W308" s="239"/>
      <c r="X308" s="239"/>
      <c r="Y308" s="239"/>
      <c r="Z308" s="239"/>
    </row>
    <row r="309" spans="1:26" ht="14.25" customHeight="1">
      <c r="A309" s="239"/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  <c r="P309" s="239"/>
      <c r="Q309" s="239"/>
      <c r="R309" s="239"/>
      <c r="S309" s="239"/>
      <c r="T309" s="239"/>
      <c r="U309" s="239"/>
      <c r="V309" s="239"/>
      <c r="W309" s="239"/>
      <c r="X309" s="239"/>
      <c r="Y309" s="239"/>
      <c r="Z309" s="239"/>
    </row>
    <row r="310" spans="1:26" ht="14.25" customHeight="1">
      <c r="A310" s="239"/>
      <c r="B310" s="239"/>
      <c r="C310" s="239"/>
      <c r="D310" s="239"/>
      <c r="E310" s="239"/>
      <c r="F310" s="239"/>
      <c r="G310" s="239"/>
      <c r="H310" s="239"/>
      <c r="I310" s="239"/>
      <c r="J310" s="239"/>
      <c r="K310" s="239"/>
      <c r="L310" s="239"/>
      <c r="M310" s="239"/>
      <c r="N310" s="239"/>
      <c r="O310" s="239"/>
      <c r="P310" s="239"/>
      <c r="Q310" s="239"/>
      <c r="R310" s="239"/>
      <c r="S310" s="239"/>
      <c r="T310" s="239"/>
      <c r="U310" s="239"/>
      <c r="V310" s="239"/>
      <c r="W310" s="239"/>
      <c r="X310" s="239"/>
      <c r="Y310" s="239"/>
      <c r="Z310" s="239"/>
    </row>
    <row r="311" spans="1:26" ht="14.25" customHeight="1">
      <c r="A311" s="239"/>
      <c r="B311" s="239"/>
      <c r="C311" s="239"/>
      <c r="D311" s="239"/>
      <c r="E311" s="239"/>
      <c r="F311" s="239"/>
      <c r="G311" s="239"/>
      <c r="H311" s="239"/>
      <c r="I311" s="239"/>
      <c r="J311" s="239"/>
      <c r="K311" s="239"/>
      <c r="L311" s="239"/>
      <c r="M311" s="239"/>
      <c r="N311" s="239"/>
      <c r="O311" s="239"/>
      <c r="P311" s="239"/>
      <c r="Q311" s="239"/>
      <c r="R311" s="239"/>
      <c r="S311" s="239"/>
      <c r="T311" s="239"/>
      <c r="U311" s="239"/>
      <c r="V311" s="239"/>
      <c r="W311" s="239"/>
      <c r="X311" s="239"/>
      <c r="Y311" s="239"/>
      <c r="Z311" s="239"/>
    </row>
    <row r="312" spans="1:26" ht="14.25" customHeight="1">
      <c r="A312" s="239"/>
      <c r="B312" s="239"/>
      <c r="C312" s="239"/>
      <c r="D312" s="239"/>
      <c r="E312" s="239"/>
      <c r="F312" s="239"/>
      <c r="G312" s="239"/>
      <c r="H312" s="239"/>
      <c r="I312" s="239"/>
      <c r="J312" s="239"/>
      <c r="K312" s="239"/>
      <c r="L312" s="239"/>
      <c r="M312" s="239"/>
      <c r="N312" s="239"/>
      <c r="O312" s="239"/>
      <c r="P312" s="239"/>
      <c r="Q312" s="239"/>
      <c r="R312" s="239"/>
      <c r="S312" s="239"/>
      <c r="T312" s="239"/>
      <c r="U312" s="239"/>
      <c r="V312" s="239"/>
      <c r="W312" s="239"/>
      <c r="X312" s="239"/>
      <c r="Y312" s="239"/>
      <c r="Z312" s="239"/>
    </row>
    <row r="313" spans="1:26" ht="14.25" customHeight="1">
      <c r="A313" s="239"/>
      <c r="B313" s="239"/>
      <c r="C313" s="239"/>
      <c r="D313" s="239"/>
      <c r="E313" s="239"/>
      <c r="F313" s="239"/>
      <c r="G313" s="239"/>
      <c r="H313" s="239"/>
      <c r="I313" s="239"/>
      <c r="J313" s="239"/>
      <c r="K313" s="239"/>
      <c r="L313" s="239"/>
      <c r="M313" s="239"/>
      <c r="N313" s="239"/>
      <c r="O313" s="239"/>
      <c r="P313" s="239"/>
      <c r="Q313" s="239"/>
      <c r="R313" s="239"/>
      <c r="S313" s="239"/>
      <c r="T313" s="239"/>
      <c r="U313" s="239"/>
      <c r="V313" s="239"/>
      <c r="W313" s="239"/>
      <c r="X313" s="239"/>
      <c r="Y313" s="239"/>
      <c r="Z313" s="239"/>
    </row>
    <row r="314" spans="1:26" ht="14.25" customHeight="1">
      <c r="A314" s="239"/>
      <c r="B314" s="239"/>
      <c r="C314" s="239"/>
      <c r="D314" s="239"/>
      <c r="E314" s="239"/>
      <c r="F314" s="239"/>
      <c r="G314" s="239"/>
      <c r="H314" s="239"/>
      <c r="I314" s="239"/>
      <c r="J314" s="239"/>
      <c r="K314" s="239"/>
      <c r="L314" s="239"/>
      <c r="M314" s="239"/>
      <c r="N314" s="239"/>
      <c r="O314" s="239"/>
      <c r="P314" s="239"/>
      <c r="Q314" s="239"/>
      <c r="R314" s="239"/>
      <c r="S314" s="239"/>
      <c r="T314" s="239"/>
      <c r="U314" s="239"/>
      <c r="V314" s="239"/>
      <c r="W314" s="239"/>
      <c r="X314" s="239"/>
      <c r="Y314" s="239"/>
      <c r="Z314" s="239"/>
    </row>
    <row r="315" spans="1:26" ht="14.25" customHeight="1">
      <c r="A315" s="239"/>
      <c r="B315" s="239"/>
      <c r="C315" s="239"/>
      <c r="D315" s="239"/>
      <c r="E315" s="239"/>
      <c r="F315" s="239"/>
      <c r="G315" s="239"/>
      <c r="H315" s="239"/>
      <c r="I315" s="239"/>
      <c r="J315" s="239"/>
      <c r="K315" s="239"/>
      <c r="L315" s="239"/>
      <c r="M315" s="239"/>
      <c r="N315" s="239"/>
      <c r="O315" s="239"/>
      <c r="P315" s="239"/>
      <c r="Q315" s="239"/>
      <c r="R315" s="239"/>
      <c r="S315" s="239"/>
      <c r="T315" s="239"/>
      <c r="U315" s="239"/>
      <c r="V315" s="239"/>
      <c r="W315" s="239"/>
      <c r="X315" s="239"/>
      <c r="Y315" s="239"/>
      <c r="Z315" s="239"/>
    </row>
    <row r="316" spans="1:26" ht="14.25" customHeight="1">
      <c r="A316" s="239"/>
      <c r="B316" s="239"/>
      <c r="C316" s="239"/>
      <c r="D316" s="239"/>
      <c r="E316" s="239"/>
      <c r="F316" s="239"/>
      <c r="G316" s="239"/>
      <c r="H316" s="239"/>
      <c r="I316" s="239"/>
      <c r="J316" s="239"/>
      <c r="K316" s="239"/>
      <c r="L316" s="239"/>
      <c r="M316" s="239"/>
      <c r="N316" s="239"/>
      <c r="O316" s="239"/>
      <c r="P316" s="239"/>
      <c r="Q316" s="239"/>
      <c r="R316" s="239"/>
      <c r="S316" s="239"/>
      <c r="T316" s="239"/>
      <c r="U316" s="239"/>
      <c r="V316" s="239"/>
      <c r="W316" s="239"/>
      <c r="X316" s="239"/>
      <c r="Y316" s="239"/>
      <c r="Z316" s="239"/>
    </row>
    <row r="317" spans="1:26" ht="14.25" customHeight="1">
      <c r="A317" s="239"/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  <c r="P317" s="239"/>
      <c r="Q317" s="239"/>
      <c r="R317" s="239"/>
      <c r="S317" s="239"/>
      <c r="T317" s="239"/>
      <c r="U317" s="239"/>
      <c r="V317" s="239"/>
      <c r="W317" s="239"/>
      <c r="X317" s="239"/>
      <c r="Y317" s="239"/>
      <c r="Z317" s="239"/>
    </row>
    <row r="318" spans="1:26" ht="14.25" customHeight="1">
      <c r="A318" s="239"/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  <c r="P318" s="239"/>
      <c r="Q318" s="239"/>
      <c r="R318" s="239"/>
      <c r="S318" s="239"/>
      <c r="T318" s="239"/>
      <c r="U318" s="239"/>
      <c r="V318" s="239"/>
      <c r="W318" s="239"/>
      <c r="X318" s="239"/>
      <c r="Y318" s="239"/>
      <c r="Z318" s="239"/>
    </row>
    <row r="319" spans="1:26" ht="14.25" customHeight="1">
      <c r="A319" s="239"/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  <c r="P319" s="239"/>
      <c r="Q319" s="239"/>
      <c r="R319" s="239"/>
      <c r="S319" s="239"/>
      <c r="T319" s="239"/>
      <c r="U319" s="239"/>
      <c r="V319" s="239"/>
      <c r="W319" s="239"/>
      <c r="X319" s="239"/>
      <c r="Y319" s="239"/>
      <c r="Z319" s="239"/>
    </row>
    <row r="320" spans="1:26" ht="14.25" customHeight="1">
      <c r="A320" s="239"/>
      <c r="B320" s="239"/>
      <c r="C320" s="239"/>
      <c r="D320" s="239"/>
      <c r="E320" s="239"/>
      <c r="F320" s="239"/>
      <c r="G320" s="239"/>
      <c r="H320" s="239"/>
      <c r="I320" s="239"/>
      <c r="J320" s="239"/>
      <c r="K320" s="239"/>
      <c r="L320" s="239"/>
      <c r="M320" s="239"/>
      <c r="N320" s="239"/>
      <c r="O320" s="239"/>
      <c r="P320" s="239"/>
      <c r="Q320" s="239"/>
      <c r="R320" s="239"/>
      <c r="S320" s="239"/>
      <c r="T320" s="239"/>
      <c r="U320" s="239"/>
      <c r="V320" s="239"/>
      <c r="W320" s="239"/>
      <c r="X320" s="239"/>
      <c r="Y320" s="239"/>
      <c r="Z320" s="239"/>
    </row>
    <row r="321" spans="1:26" ht="14.25" customHeight="1">
      <c r="A321" s="239"/>
      <c r="B321" s="239"/>
      <c r="C321" s="239"/>
      <c r="D321" s="239"/>
      <c r="E321" s="239"/>
      <c r="F321" s="239"/>
      <c r="G321" s="239"/>
      <c r="H321" s="239"/>
      <c r="I321" s="239"/>
      <c r="J321" s="239"/>
      <c r="K321" s="239"/>
      <c r="L321" s="239"/>
      <c r="M321" s="239"/>
      <c r="N321" s="239"/>
      <c r="O321" s="239"/>
      <c r="P321" s="239"/>
      <c r="Q321" s="239"/>
      <c r="R321" s="239"/>
      <c r="S321" s="239"/>
      <c r="T321" s="239"/>
      <c r="U321" s="239"/>
      <c r="V321" s="239"/>
      <c r="W321" s="239"/>
      <c r="X321" s="239"/>
      <c r="Y321" s="239"/>
      <c r="Z321" s="239"/>
    </row>
    <row r="322" spans="1:26" ht="14.25" customHeight="1">
      <c r="A322" s="239"/>
      <c r="B322" s="239"/>
      <c r="C322" s="239"/>
      <c r="D322" s="239"/>
      <c r="E322" s="239"/>
      <c r="F322" s="239"/>
      <c r="G322" s="239"/>
      <c r="H322" s="239"/>
      <c r="I322" s="239"/>
      <c r="J322" s="239"/>
      <c r="K322" s="239"/>
      <c r="L322" s="239"/>
      <c r="M322" s="239"/>
      <c r="N322" s="239"/>
      <c r="O322" s="239"/>
      <c r="P322" s="239"/>
      <c r="Q322" s="239"/>
      <c r="R322" s="239"/>
      <c r="S322" s="239"/>
      <c r="T322" s="239"/>
      <c r="U322" s="239"/>
      <c r="V322" s="239"/>
      <c r="W322" s="239"/>
      <c r="X322" s="239"/>
      <c r="Y322" s="239"/>
      <c r="Z322" s="239"/>
    </row>
    <row r="323" spans="1:26" ht="14.25" customHeight="1">
      <c r="A323" s="239"/>
      <c r="B323" s="239"/>
      <c r="C323" s="239"/>
      <c r="D323" s="239"/>
      <c r="E323" s="239"/>
      <c r="F323" s="239"/>
      <c r="G323" s="239"/>
      <c r="H323" s="239"/>
      <c r="I323" s="239"/>
      <c r="J323" s="239"/>
      <c r="K323" s="239"/>
      <c r="L323" s="239"/>
      <c r="M323" s="239"/>
      <c r="N323" s="239"/>
      <c r="O323" s="239"/>
      <c r="P323" s="239"/>
      <c r="Q323" s="239"/>
      <c r="R323" s="239"/>
      <c r="S323" s="239"/>
      <c r="T323" s="239"/>
      <c r="U323" s="239"/>
      <c r="V323" s="239"/>
      <c r="W323" s="239"/>
      <c r="X323" s="239"/>
      <c r="Y323" s="239"/>
      <c r="Z323" s="239"/>
    </row>
    <row r="324" spans="1:26" ht="14.25" customHeight="1">
      <c r="A324" s="239"/>
      <c r="B324" s="239"/>
      <c r="C324" s="239"/>
      <c r="D324" s="239"/>
      <c r="E324" s="239"/>
      <c r="F324" s="239"/>
      <c r="G324" s="239"/>
      <c r="H324" s="239"/>
      <c r="I324" s="239"/>
      <c r="J324" s="239"/>
      <c r="K324" s="239"/>
      <c r="L324" s="239"/>
      <c r="M324" s="239"/>
      <c r="N324" s="239"/>
      <c r="O324" s="239"/>
      <c r="P324" s="239"/>
      <c r="Q324" s="239"/>
      <c r="R324" s="239"/>
      <c r="S324" s="239"/>
      <c r="T324" s="239"/>
      <c r="U324" s="239"/>
      <c r="V324" s="239"/>
      <c r="W324" s="239"/>
      <c r="X324" s="239"/>
      <c r="Y324" s="239"/>
      <c r="Z324" s="239"/>
    </row>
    <row r="325" spans="1:26" ht="14.25" customHeight="1">
      <c r="A325" s="239"/>
      <c r="B325" s="239"/>
      <c r="C325" s="239"/>
      <c r="D325" s="239"/>
      <c r="E325" s="239"/>
      <c r="F325" s="239"/>
      <c r="G325" s="239"/>
      <c r="H325" s="239"/>
      <c r="I325" s="239"/>
      <c r="J325" s="239"/>
      <c r="K325" s="239"/>
      <c r="L325" s="239"/>
      <c r="M325" s="239"/>
      <c r="N325" s="239"/>
      <c r="O325" s="239"/>
      <c r="P325" s="239"/>
      <c r="Q325" s="239"/>
      <c r="R325" s="239"/>
      <c r="S325" s="239"/>
      <c r="T325" s="239"/>
      <c r="U325" s="239"/>
      <c r="V325" s="239"/>
      <c r="W325" s="239"/>
      <c r="X325" s="239"/>
      <c r="Y325" s="239"/>
      <c r="Z325" s="239"/>
    </row>
    <row r="326" spans="1:26" ht="14.25" customHeight="1">
      <c r="A326" s="239"/>
      <c r="B326" s="239"/>
      <c r="C326" s="239"/>
      <c r="D326" s="239"/>
      <c r="E326" s="239"/>
      <c r="F326" s="239"/>
      <c r="G326" s="239"/>
      <c r="H326" s="239"/>
      <c r="I326" s="239"/>
      <c r="J326" s="239"/>
      <c r="K326" s="239"/>
      <c r="L326" s="239"/>
      <c r="M326" s="239"/>
      <c r="N326" s="239"/>
      <c r="O326" s="239"/>
      <c r="P326" s="239"/>
      <c r="Q326" s="239"/>
      <c r="R326" s="239"/>
      <c r="S326" s="239"/>
      <c r="T326" s="239"/>
      <c r="U326" s="239"/>
      <c r="V326" s="239"/>
      <c r="W326" s="239"/>
      <c r="X326" s="239"/>
      <c r="Y326" s="239"/>
      <c r="Z326" s="239"/>
    </row>
    <row r="327" spans="1:26" ht="14.25" customHeight="1">
      <c r="A327" s="239"/>
      <c r="B327" s="239"/>
      <c r="C327" s="239"/>
      <c r="D327" s="239"/>
      <c r="E327" s="239"/>
      <c r="F327" s="239"/>
      <c r="G327" s="239"/>
      <c r="H327" s="239"/>
      <c r="I327" s="239"/>
      <c r="J327" s="239"/>
      <c r="K327" s="239"/>
      <c r="L327" s="239"/>
      <c r="M327" s="239"/>
      <c r="N327" s="239"/>
      <c r="O327" s="239"/>
      <c r="P327" s="239"/>
      <c r="Q327" s="239"/>
      <c r="R327" s="239"/>
      <c r="S327" s="239"/>
      <c r="T327" s="239"/>
      <c r="U327" s="239"/>
      <c r="V327" s="239"/>
      <c r="W327" s="239"/>
      <c r="X327" s="239"/>
      <c r="Y327" s="239"/>
      <c r="Z327" s="239"/>
    </row>
    <row r="328" spans="1:26" ht="14.25" customHeight="1">
      <c r="A328" s="239"/>
      <c r="B328" s="239"/>
      <c r="C328" s="239"/>
      <c r="D328" s="239"/>
      <c r="E328" s="239"/>
      <c r="F328" s="239"/>
      <c r="G328" s="239"/>
      <c r="H328" s="239"/>
      <c r="I328" s="239"/>
      <c r="J328" s="239"/>
      <c r="K328" s="239"/>
      <c r="L328" s="239"/>
      <c r="M328" s="239"/>
      <c r="N328" s="239"/>
      <c r="O328" s="239"/>
      <c r="P328" s="239"/>
      <c r="Q328" s="239"/>
      <c r="R328" s="239"/>
      <c r="S328" s="239"/>
      <c r="T328" s="239"/>
      <c r="U328" s="239"/>
      <c r="V328" s="239"/>
      <c r="W328" s="239"/>
      <c r="X328" s="239"/>
      <c r="Y328" s="239"/>
      <c r="Z328" s="239"/>
    </row>
    <row r="329" spans="1:26" ht="14.25" customHeight="1">
      <c r="A329" s="239"/>
      <c r="B329" s="239"/>
      <c r="C329" s="239"/>
      <c r="D329" s="239"/>
      <c r="E329" s="239"/>
      <c r="F329" s="239"/>
      <c r="G329" s="239"/>
      <c r="H329" s="239"/>
      <c r="I329" s="239"/>
      <c r="J329" s="239"/>
      <c r="K329" s="239"/>
      <c r="L329" s="239"/>
      <c r="M329" s="239"/>
      <c r="N329" s="239"/>
      <c r="O329" s="239"/>
      <c r="P329" s="239"/>
      <c r="Q329" s="239"/>
      <c r="R329" s="239"/>
      <c r="S329" s="239"/>
      <c r="T329" s="239"/>
      <c r="U329" s="239"/>
      <c r="V329" s="239"/>
      <c r="W329" s="239"/>
      <c r="X329" s="239"/>
      <c r="Y329" s="239"/>
      <c r="Z329" s="239"/>
    </row>
    <row r="330" spans="1:26" ht="14.25" customHeight="1">
      <c r="A330" s="239"/>
      <c r="B330" s="239"/>
      <c r="C330" s="239"/>
      <c r="D330" s="239"/>
      <c r="E330" s="239"/>
      <c r="F330" s="239"/>
      <c r="G330" s="239"/>
      <c r="H330" s="239"/>
      <c r="I330" s="239"/>
      <c r="J330" s="239"/>
      <c r="K330" s="239"/>
      <c r="L330" s="239"/>
      <c r="M330" s="239"/>
      <c r="N330" s="239"/>
      <c r="O330" s="239"/>
      <c r="P330" s="239"/>
      <c r="Q330" s="239"/>
      <c r="R330" s="239"/>
      <c r="S330" s="239"/>
      <c r="T330" s="239"/>
      <c r="U330" s="239"/>
      <c r="V330" s="239"/>
      <c r="W330" s="239"/>
      <c r="X330" s="239"/>
      <c r="Y330" s="239"/>
      <c r="Z330" s="239"/>
    </row>
    <row r="331" spans="1:26" ht="14.25" customHeight="1">
      <c r="A331" s="239"/>
      <c r="B331" s="239"/>
      <c r="C331" s="239"/>
      <c r="D331" s="239"/>
      <c r="E331" s="239"/>
      <c r="F331" s="239"/>
      <c r="G331" s="239"/>
      <c r="H331" s="239"/>
      <c r="I331" s="239"/>
      <c r="J331" s="239"/>
      <c r="K331" s="239"/>
      <c r="L331" s="239"/>
      <c r="M331" s="239"/>
      <c r="N331" s="239"/>
      <c r="O331" s="239"/>
      <c r="P331" s="239"/>
      <c r="Q331" s="239"/>
      <c r="R331" s="239"/>
      <c r="S331" s="239"/>
      <c r="T331" s="239"/>
      <c r="U331" s="239"/>
      <c r="V331" s="239"/>
      <c r="W331" s="239"/>
      <c r="X331" s="239"/>
      <c r="Y331" s="239"/>
      <c r="Z331" s="239"/>
    </row>
    <row r="332" spans="1:26" ht="14.25" customHeight="1">
      <c r="A332" s="239"/>
      <c r="B332" s="239"/>
      <c r="C332" s="239"/>
      <c r="D332" s="239"/>
      <c r="E332" s="239"/>
      <c r="F332" s="239"/>
      <c r="G332" s="239"/>
      <c r="H332" s="239"/>
      <c r="I332" s="239"/>
      <c r="J332" s="239"/>
      <c r="K332" s="239"/>
      <c r="L332" s="239"/>
      <c r="M332" s="239"/>
      <c r="N332" s="239"/>
      <c r="O332" s="239"/>
      <c r="P332" s="239"/>
      <c r="Q332" s="239"/>
      <c r="R332" s="239"/>
      <c r="S332" s="239"/>
      <c r="T332" s="239"/>
      <c r="U332" s="239"/>
      <c r="V332" s="239"/>
      <c r="W332" s="239"/>
      <c r="X332" s="239"/>
      <c r="Y332" s="239"/>
      <c r="Z332" s="239"/>
    </row>
    <row r="333" spans="1:26" ht="14.25" customHeight="1">
      <c r="A333" s="239"/>
      <c r="B333" s="239"/>
      <c r="C333" s="239"/>
      <c r="D333" s="239"/>
      <c r="E333" s="239"/>
      <c r="F333" s="239"/>
      <c r="G333" s="239"/>
      <c r="H333" s="239"/>
      <c r="I333" s="239"/>
      <c r="J333" s="239"/>
      <c r="K333" s="239"/>
      <c r="L333" s="239"/>
      <c r="M333" s="239"/>
      <c r="N333" s="239"/>
      <c r="O333" s="239"/>
      <c r="P333" s="239"/>
      <c r="Q333" s="239"/>
      <c r="R333" s="239"/>
      <c r="S333" s="239"/>
      <c r="T333" s="239"/>
      <c r="U333" s="239"/>
      <c r="V333" s="239"/>
      <c r="W333" s="239"/>
      <c r="X333" s="239"/>
      <c r="Y333" s="239"/>
      <c r="Z333" s="239"/>
    </row>
    <row r="334" spans="1:26" ht="14.25" customHeight="1">
      <c r="A334" s="239"/>
      <c r="B334" s="239"/>
      <c r="C334" s="239"/>
      <c r="D334" s="239"/>
      <c r="E334" s="239"/>
      <c r="F334" s="239"/>
      <c r="G334" s="239"/>
      <c r="H334" s="239"/>
      <c r="I334" s="239"/>
      <c r="J334" s="239"/>
      <c r="K334" s="239"/>
      <c r="L334" s="239"/>
      <c r="M334" s="239"/>
      <c r="N334" s="239"/>
      <c r="O334" s="239"/>
      <c r="P334" s="239"/>
      <c r="Q334" s="239"/>
      <c r="R334" s="239"/>
      <c r="S334" s="239"/>
      <c r="T334" s="239"/>
      <c r="U334" s="239"/>
      <c r="V334" s="239"/>
      <c r="W334" s="239"/>
      <c r="X334" s="239"/>
      <c r="Y334" s="239"/>
      <c r="Z334" s="239"/>
    </row>
    <row r="335" spans="1:26" ht="14.25" customHeight="1">
      <c r="A335" s="239"/>
      <c r="B335" s="239"/>
      <c r="C335" s="239"/>
      <c r="D335" s="239"/>
      <c r="E335" s="239"/>
      <c r="F335" s="239"/>
      <c r="G335" s="239"/>
      <c r="H335" s="239"/>
      <c r="I335" s="239"/>
      <c r="J335" s="239"/>
      <c r="K335" s="239"/>
      <c r="L335" s="239"/>
      <c r="M335" s="239"/>
      <c r="N335" s="239"/>
      <c r="O335" s="239"/>
      <c r="P335" s="239"/>
      <c r="Q335" s="239"/>
      <c r="R335" s="239"/>
      <c r="S335" s="239"/>
      <c r="T335" s="239"/>
      <c r="U335" s="239"/>
      <c r="V335" s="239"/>
      <c r="W335" s="239"/>
      <c r="X335" s="239"/>
      <c r="Y335" s="239"/>
      <c r="Z335" s="239"/>
    </row>
    <row r="336" spans="1:26" ht="14.25" customHeight="1">
      <c r="A336" s="239"/>
      <c r="B336" s="239"/>
      <c r="C336" s="239"/>
      <c r="D336" s="239"/>
      <c r="E336" s="239"/>
      <c r="F336" s="239"/>
      <c r="G336" s="239"/>
      <c r="H336" s="239"/>
      <c r="I336" s="239"/>
      <c r="J336" s="239"/>
      <c r="K336" s="239"/>
      <c r="L336" s="239"/>
      <c r="M336" s="239"/>
      <c r="N336" s="239"/>
      <c r="O336" s="239"/>
      <c r="P336" s="239"/>
      <c r="Q336" s="239"/>
      <c r="R336" s="239"/>
      <c r="S336" s="239"/>
      <c r="T336" s="239"/>
      <c r="U336" s="239"/>
      <c r="V336" s="239"/>
      <c r="W336" s="239"/>
      <c r="X336" s="239"/>
      <c r="Y336" s="239"/>
      <c r="Z336" s="239"/>
    </row>
    <row r="337" spans="1:26" ht="14.25" customHeight="1">
      <c r="A337" s="239"/>
      <c r="B337" s="239"/>
      <c r="C337" s="239"/>
      <c r="D337" s="239"/>
      <c r="E337" s="239"/>
      <c r="F337" s="239"/>
      <c r="G337" s="239"/>
      <c r="H337" s="239"/>
      <c r="I337" s="239"/>
      <c r="J337" s="239"/>
      <c r="K337" s="239"/>
      <c r="L337" s="239"/>
      <c r="M337" s="239"/>
      <c r="N337" s="239"/>
      <c r="O337" s="239"/>
      <c r="P337" s="239"/>
      <c r="Q337" s="239"/>
      <c r="R337" s="239"/>
      <c r="S337" s="239"/>
      <c r="T337" s="239"/>
      <c r="U337" s="239"/>
      <c r="V337" s="239"/>
      <c r="W337" s="239"/>
      <c r="X337" s="239"/>
      <c r="Y337" s="239"/>
      <c r="Z337" s="239"/>
    </row>
    <row r="338" spans="1:26" ht="14.25" customHeight="1">
      <c r="A338" s="239"/>
      <c r="B338" s="239"/>
      <c r="C338" s="239"/>
      <c r="D338" s="239"/>
      <c r="E338" s="239"/>
      <c r="F338" s="239"/>
      <c r="G338" s="239"/>
      <c r="H338" s="239"/>
      <c r="I338" s="239"/>
      <c r="J338" s="239"/>
      <c r="K338" s="239"/>
      <c r="L338" s="239"/>
      <c r="M338" s="239"/>
      <c r="N338" s="239"/>
      <c r="O338" s="239"/>
      <c r="P338" s="239"/>
      <c r="Q338" s="239"/>
      <c r="R338" s="239"/>
      <c r="S338" s="239"/>
      <c r="T338" s="239"/>
      <c r="U338" s="239"/>
      <c r="V338" s="239"/>
      <c r="W338" s="239"/>
      <c r="X338" s="239"/>
      <c r="Y338" s="239"/>
      <c r="Z338" s="239"/>
    </row>
    <row r="339" spans="1:26" ht="14.25" customHeight="1">
      <c r="A339" s="239"/>
      <c r="B339" s="239"/>
      <c r="C339" s="239"/>
      <c r="D339" s="239"/>
      <c r="E339" s="239"/>
      <c r="F339" s="239"/>
      <c r="G339" s="239"/>
      <c r="H339" s="239"/>
      <c r="I339" s="239"/>
      <c r="J339" s="239"/>
      <c r="K339" s="239"/>
      <c r="L339" s="239"/>
      <c r="M339" s="239"/>
      <c r="N339" s="239"/>
      <c r="O339" s="239"/>
      <c r="P339" s="239"/>
      <c r="Q339" s="239"/>
      <c r="R339" s="239"/>
      <c r="S339" s="239"/>
      <c r="T339" s="239"/>
      <c r="U339" s="239"/>
      <c r="V339" s="239"/>
      <c r="W339" s="239"/>
      <c r="X339" s="239"/>
      <c r="Y339" s="239"/>
      <c r="Z339" s="239"/>
    </row>
    <row r="340" spans="1:26" ht="14.25" customHeight="1">
      <c r="A340" s="239"/>
      <c r="B340" s="239"/>
      <c r="C340" s="239"/>
      <c r="D340" s="239"/>
      <c r="E340" s="239"/>
      <c r="F340" s="239"/>
      <c r="G340" s="239"/>
      <c r="H340" s="239"/>
      <c r="I340" s="239"/>
      <c r="J340" s="239"/>
      <c r="K340" s="239"/>
      <c r="L340" s="239"/>
      <c r="M340" s="239"/>
      <c r="N340" s="239"/>
      <c r="O340" s="239"/>
      <c r="P340" s="239"/>
      <c r="Q340" s="239"/>
      <c r="R340" s="239"/>
      <c r="S340" s="239"/>
      <c r="T340" s="239"/>
      <c r="U340" s="239"/>
      <c r="V340" s="239"/>
      <c r="W340" s="239"/>
      <c r="X340" s="239"/>
      <c r="Y340" s="239"/>
      <c r="Z340" s="239"/>
    </row>
    <row r="341" spans="1:26" ht="14.25" customHeight="1">
      <c r="A341" s="239"/>
      <c r="B341" s="239"/>
      <c r="C341" s="239"/>
      <c r="D341" s="239"/>
      <c r="E341" s="239"/>
      <c r="F341" s="239"/>
      <c r="G341" s="239"/>
      <c r="H341" s="239"/>
      <c r="I341" s="239"/>
      <c r="J341" s="239"/>
      <c r="K341" s="239"/>
      <c r="L341" s="239"/>
      <c r="M341" s="239"/>
      <c r="N341" s="239"/>
      <c r="O341" s="239"/>
      <c r="P341" s="239"/>
      <c r="Q341" s="239"/>
      <c r="R341" s="239"/>
      <c r="S341" s="239"/>
      <c r="T341" s="239"/>
      <c r="U341" s="239"/>
      <c r="V341" s="239"/>
      <c r="W341" s="239"/>
      <c r="X341" s="239"/>
      <c r="Y341" s="239"/>
      <c r="Z341" s="239"/>
    </row>
    <row r="342" spans="1:26" ht="14.25" customHeight="1">
      <c r="A342" s="239"/>
      <c r="B342" s="239"/>
      <c r="C342" s="239"/>
      <c r="D342" s="239"/>
      <c r="E342" s="239"/>
      <c r="F342" s="239"/>
      <c r="G342" s="239"/>
      <c r="H342" s="239"/>
      <c r="I342" s="239"/>
      <c r="J342" s="239"/>
      <c r="K342" s="239"/>
      <c r="L342" s="239"/>
      <c r="M342" s="239"/>
      <c r="N342" s="239"/>
      <c r="O342" s="239"/>
      <c r="P342" s="239"/>
      <c r="Q342" s="239"/>
      <c r="R342" s="239"/>
      <c r="S342" s="239"/>
      <c r="T342" s="239"/>
      <c r="U342" s="239"/>
      <c r="V342" s="239"/>
      <c r="W342" s="239"/>
      <c r="X342" s="239"/>
      <c r="Y342" s="239"/>
      <c r="Z342" s="239"/>
    </row>
    <row r="343" spans="1:26" ht="14.25" customHeight="1">
      <c r="A343" s="239"/>
      <c r="B343" s="239"/>
      <c r="C343" s="239"/>
      <c r="D343" s="239"/>
      <c r="E343" s="239"/>
      <c r="F343" s="239"/>
      <c r="G343" s="239"/>
      <c r="H343" s="239"/>
      <c r="I343" s="239"/>
      <c r="J343" s="239"/>
      <c r="K343" s="239"/>
      <c r="L343" s="239"/>
      <c r="M343" s="239"/>
      <c r="N343" s="239"/>
      <c r="O343" s="239"/>
      <c r="P343" s="239"/>
      <c r="Q343" s="239"/>
      <c r="R343" s="239"/>
      <c r="S343" s="239"/>
      <c r="T343" s="239"/>
      <c r="U343" s="239"/>
      <c r="V343" s="239"/>
      <c r="W343" s="239"/>
      <c r="X343" s="239"/>
      <c r="Y343" s="239"/>
      <c r="Z343" s="239"/>
    </row>
    <row r="344" spans="1:26" ht="14.25" customHeight="1">
      <c r="A344" s="239"/>
      <c r="B344" s="239"/>
      <c r="C344" s="239"/>
      <c r="D344" s="239"/>
      <c r="E344" s="239"/>
      <c r="F344" s="239"/>
      <c r="G344" s="239"/>
      <c r="H344" s="239"/>
      <c r="I344" s="239"/>
      <c r="J344" s="239"/>
      <c r="K344" s="239"/>
      <c r="L344" s="239"/>
      <c r="M344" s="239"/>
      <c r="N344" s="239"/>
      <c r="O344" s="239"/>
      <c r="P344" s="239"/>
      <c r="Q344" s="239"/>
      <c r="R344" s="239"/>
      <c r="S344" s="239"/>
      <c r="T344" s="239"/>
      <c r="U344" s="239"/>
      <c r="V344" s="239"/>
      <c r="W344" s="239"/>
      <c r="X344" s="239"/>
      <c r="Y344" s="239"/>
      <c r="Z344" s="239"/>
    </row>
    <row r="345" spans="1:26" ht="14.25" customHeight="1">
      <c r="A345" s="239"/>
      <c r="B345" s="239"/>
      <c r="C345" s="239"/>
      <c r="D345" s="239"/>
      <c r="E345" s="239"/>
      <c r="F345" s="239"/>
      <c r="G345" s="239"/>
      <c r="H345" s="239"/>
      <c r="I345" s="239"/>
      <c r="J345" s="239"/>
      <c r="K345" s="239"/>
      <c r="L345" s="239"/>
      <c r="M345" s="239"/>
      <c r="N345" s="239"/>
      <c r="O345" s="239"/>
      <c r="P345" s="239"/>
      <c r="Q345" s="239"/>
      <c r="R345" s="239"/>
      <c r="S345" s="239"/>
      <c r="T345" s="239"/>
      <c r="U345" s="239"/>
      <c r="V345" s="239"/>
      <c r="W345" s="239"/>
      <c r="X345" s="239"/>
      <c r="Y345" s="239"/>
      <c r="Z345" s="239"/>
    </row>
    <row r="346" spans="1:26" ht="14.25" customHeight="1">
      <c r="A346" s="239"/>
      <c r="B346" s="239"/>
      <c r="C346" s="239"/>
      <c r="D346" s="239"/>
      <c r="E346" s="239"/>
      <c r="F346" s="239"/>
      <c r="G346" s="239"/>
      <c r="H346" s="239"/>
      <c r="I346" s="239"/>
      <c r="J346" s="239"/>
      <c r="K346" s="239"/>
      <c r="L346" s="239"/>
      <c r="M346" s="239"/>
      <c r="N346" s="239"/>
      <c r="O346" s="239"/>
      <c r="P346" s="239"/>
      <c r="Q346" s="239"/>
      <c r="R346" s="239"/>
      <c r="S346" s="239"/>
      <c r="T346" s="239"/>
      <c r="U346" s="239"/>
      <c r="V346" s="239"/>
      <c r="W346" s="239"/>
      <c r="X346" s="239"/>
      <c r="Y346" s="239"/>
      <c r="Z346" s="239"/>
    </row>
    <row r="347" spans="1:26" ht="14.25" customHeight="1">
      <c r="A347" s="239"/>
      <c r="B347" s="239"/>
      <c r="C347" s="239"/>
      <c r="D347" s="239"/>
      <c r="E347" s="239"/>
      <c r="F347" s="239"/>
      <c r="G347" s="239"/>
      <c r="H347" s="239"/>
      <c r="I347" s="239"/>
      <c r="J347" s="239"/>
      <c r="K347" s="239"/>
      <c r="L347" s="239"/>
      <c r="M347" s="239"/>
      <c r="N347" s="239"/>
      <c r="O347" s="239"/>
      <c r="P347" s="239"/>
      <c r="Q347" s="239"/>
      <c r="R347" s="239"/>
      <c r="S347" s="239"/>
      <c r="T347" s="239"/>
      <c r="U347" s="239"/>
      <c r="V347" s="239"/>
      <c r="W347" s="239"/>
      <c r="X347" s="239"/>
      <c r="Y347" s="239"/>
      <c r="Z347" s="239"/>
    </row>
    <row r="348" spans="1:26" ht="14.25" customHeight="1">
      <c r="A348" s="239"/>
      <c r="B348" s="239"/>
      <c r="C348" s="239"/>
      <c r="D348" s="239"/>
      <c r="E348" s="239"/>
      <c r="F348" s="239"/>
      <c r="G348" s="239"/>
      <c r="H348" s="239"/>
      <c r="I348" s="239"/>
      <c r="J348" s="239"/>
      <c r="K348" s="239"/>
      <c r="L348" s="239"/>
      <c r="M348" s="239"/>
      <c r="N348" s="239"/>
      <c r="O348" s="239"/>
      <c r="P348" s="239"/>
      <c r="Q348" s="239"/>
      <c r="R348" s="239"/>
      <c r="S348" s="239"/>
      <c r="T348" s="239"/>
      <c r="U348" s="239"/>
      <c r="V348" s="239"/>
      <c r="W348" s="239"/>
      <c r="X348" s="239"/>
      <c r="Y348" s="239"/>
      <c r="Z348" s="239"/>
    </row>
    <row r="349" spans="1:26" ht="14.25" customHeight="1">
      <c r="A349" s="239"/>
      <c r="B349" s="239"/>
      <c r="C349" s="239"/>
      <c r="D349" s="239"/>
      <c r="E349" s="239"/>
      <c r="F349" s="239"/>
      <c r="G349" s="239"/>
      <c r="H349" s="239"/>
      <c r="I349" s="239"/>
      <c r="J349" s="239"/>
      <c r="K349" s="239"/>
      <c r="L349" s="239"/>
      <c r="M349" s="239"/>
      <c r="N349" s="239"/>
      <c r="O349" s="239"/>
      <c r="P349" s="239"/>
      <c r="Q349" s="239"/>
      <c r="R349" s="239"/>
      <c r="S349" s="239"/>
      <c r="T349" s="239"/>
      <c r="U349" s="239"/>
      <c r="V349" s="239"/>
      <c r="W349" s="239"/>
      <c r="X349" s="239"/>
      <c r="Y349" s="239"/>
      <c r="Z349" s="239"/>
    </row>
    <row r="350" spans="1:26" ht="14.25" customHeight="1">
      <c r="A350" s="239"/>
      <c r="B350" s="239"/>
      <c r="C350" s="239"/>
      <c r="D350" s="239"/>
      <c r="E350" s="239"/>
      <c r="F350" s="239"/>
      <c r="G350" s="239"/>
      <c r="H350" s="239"/>
      <c r="I350" s="239"/>
      <c r="J350" s="239"/>
      <c r="K350" s="239"/>
      <c r="L350" s="239"/>
      <c r="M350" s="239"/>
      <c r="N350" s="239"/>
      <c r="O350" s="239"/>
      <c r="P350" s="239"/>
      <c r="Q350" s="239"/>
      <c r="R350" s="239"/>
      <c r="S350" s="239"/>
      <c r="T350" s="239"/>
      <c r="U350" s="239"/>
      <c r="V350" s="239"/>
      <c r="W350" s="239"/>
      <c r="X350" s="239"/>
      <c r="Y350" s="239"/>
      <c r="Z350" s="239"/>
    </row>
    <row r="351" spans="1:26" ht="14.25" customHeight="1">
      <c r="A351" s="239"/>
      <c r="B351" s="239"/>
      <c r="C351" s="239"/>
      <c r="D351" s="239"/>
      <c r="E351" s="239"/>
      <c r="F351" s="239"/>
      <c r="G351" s="239"/>
      <c r="H351" s="239"/>
      <c r="I351" s="239"/>
      <c r="J351" s="239"/>
      <c r="K351" s="239"/>
      <c r="L351" s="239"/>
      <c r="M351" s="239"/>
      <c r="N351" s="239"/>
      <c r="O351" s="239"/>
      <c r="P351" s="239"/>
      <c r="Q351" s="239"/>
      <c r="R351" s="239"/>
      <c r="S351" s="239"/>
      <c r="T351" s="239"/>
      <c r="U351" s="239"/>
      <c r="V351" s="239"/>
      <c r="W351" s="239"/>
      <c r="X351" s="239"/>
      <c r="Y351" s="239"/>
      <c r="Z351" s="239"/>
    </row>
    <row r="352" spans="1:26" ht="14.25" customHeight="1">
      <c r="A352" s="239"/>
      <c r="B352" s="239"/>
      <c r="C352" s="239"/>
      <c r="D352" s="239"/>
      <c r="E352" s="239"/>
      <c r="F352" s="239"/>
      <c r="G352" s="239"/>
      <c r="H352" s="239"/>
      <c r="I352" s="239"/>
      <c r="J352" s="239"/>
      <c r="K352" s="239"/>
      <c r="L352" s="239"/>
      <c r="M352" s="239"/>
      <c r="N352" s="239"/>
      <c r="O352" s="239"/>
      <c r="P352" s="239"/>
      <c r="Q352" s="239"/>
      <c r="R352" s="239"/>
      <c r="S352" s="239"/>
      <c r="T352" s="239"/>
      <c r="U352" s="239"/>
      <c r="V352" s="239"/>
      <c r="W352" s="239"/>
      <c r="X352" s="239"/>
      <c r="Y352" s="239"/>
      <c r="Z352" s="239"/>
    </row>
    <row r="353" spans="1:26" ht="14.25" customHeight="1">
      <c r="A353" s="239"/>
      <c r="B353" s="239"/>
      <c r="C353" s="239"/>
      <c r="D353" s="239"/>
      <c r="E353" s="239"/>
      <c r="F353" s="239"/>
      <c r="G353" s="239"/>
      <c r="H353" s="239"/>
      <c r="I353" s="239"/>
      <c r="J353" s="239"/>
      <c r="K353" s="239"/>
      <c r="L353" s="239"/>
      <c r="M353" s="239"/>
      <c r="N353" s="239"/>
      <c r="O353" s="239"/>
      <c r="P353" s="239"/>
      <c r="Q353" s="239"/>
      <c r="R353" s="239"/>
      <c r="S353" s="239"/>
      <c r="T353" s="239"/>
      <c r="U353" s="239"/>
      <c r="V353" s="239"/>
      <c r="W353" s="239"/>
      <c r="X353" s="239"/>
      <c r="Y353" s="239"/>
      <c r="Z353" s="239"/>
    </row>
    <row r="354" spans="1:26" ht="14.25" customHeight="1">
      <c r="A354" s="239"/>
      <c r="B354" s="239"/>
      <c r="C354" s="239"/>
      <c r="D354" s="239"/>
      <c r="E354" s="239"/>
      <c r="F354" s="239"/>
      <c r="G354" s="239"/>
      <c r="H354" s="239"/>
      <c r="I354" s="239"/>
      <c r="J354" s="239"/>
      <c r="K354" s="239"/>
      <c r="L354" s="239"/>
      <c r="M354" s="239"/>
      <c r="N354" s="239"/>
      <c r="O354" s="239"/>
      <c r="P354" s="239"/>
      <c r="Q354" s="239"/>
      <c r="R354" s="239"/>
      <c r="S354" s="239"/>
      <c r="T354" s="239"/>
      <c r="U354" s="239"/>
      <c r="V354" s="239"/>
      <c r="W354" s="239"/>
      <c r="X354" s="239"/>
      <c r="Y354" s="239"/>
      <c r="Z354" s="239"/>
    </row>
    <row r="355" spans="1:26" ht="14.25" customHeight="1">
      <c r="A355" s="239"/>
      <c r="B355" s="239"/>
      <c r="C355" s="239"/>
      <c r="D355" s="239"/>
      <c r="E355" s="239"/>
      <c r="F355" s="239"/>
      <c r="G355" s="239"/>
      <c r="H355" s="239"/>
      <c r="I355" s="239"/>
      <c r="J355" s="239"/>
      <c r="K355" s="239"/>
      <c r="L355" s="239"/>
      <c r="M355" s="239"/>
      <c r="N355" s="239"/>
      <c r="O355" s="239"/>
      <c r="P355" s="239"/>
      <c r="Q355" s="239"/>
      <c r="R355" s="239"/>
      <c r="S355" s="239"/>
      <c r="T355" s="239"/>
      <c r="U355" s="239"/>
      <c r="V355" s="239"/>
      <c r="W355" s="239"/>
      <c r="X355" s="239"/>
      <c r="Y355" s="239"/>
      <c r="Z355" s="239"/>
    </row>
    <row r="356" spans="1:26" ht="14.25" customHeight="1">
      <c r="A356" s="239"/>
      <c r="B356" s="239"/>
      <c r="C356" s="239"/>
      <c r="D356" s="239"/>
      <c r="E356" s="239"/>
      <c r="F356" s="239"/>
      <c r="G356" s="239"/>
      <c r="H356" s="239"/>
      <c r="I356" s="239"/>
      <c r="J356" s="239"/>
      <c r="K356" s="239"/>
      <c r="L356" s="239"/>
      <c r="M356" s="239"/>
      <c r="N356" s="239"/>
      <c r="O356" s="239"/>
      <c r="P356" s="239"/>
      <c r="Q356" s="239"/>
      <c r="R356" s="239"/>
      <c r="S356" s="239"/>
      <c r="T356" s="239"/>
      <c r="U356" s="239"/>
      <c r="V356" s="239"/>
      <c r="W356" s="239"/>
      <c r="X356" s="239"/>
      <c r="Y356" s="239"/>
      <c r="Z356" s="239"/>
    </row>
    <row r="357" spans="1:26" ht="14.25" customHeight="1">
      <c r="A357" s="239"/>
      <c r="B357" s="239"/>
      <c r="C357" s="239"/>
      <c r="D357" s="239"/>
      <c r="E357" s="239"/>
      <c r="F357" s="239"/>
      <c r="G357" s="239"/>
      <c r="H357" s="239"/>
      <c r="I357" s="239"/>
      <c r="J357" s="239"/>
      <c r="K357" s="239"/>
      <c r="L357" s="239"/>
      <c r="M357" s="239"/>
      <c r="N357" s="239"/>
      <c r="O357" s="239"/>
      <c r="P357" s="239"/>
      <c r="Q357" s="239"/>
      <c r="R357" s="239"/>
      <c r="S357" s="239"/>
      <c r="T357" s="239"/>
      <c r="U357" s="239"/>
      <c r="V357" s="239"/>
      <c r="W357" s="239"/>
      <c r="X357" s="239"/>
      <c r="Y357" s="239"/>
      <c r="Z357" s="239"/>
    </row>
    <row r="358" spans="1:26" ht="14.25" customHeight="1">
      <c r="A358" s="239"/>
      <c r="B358" s="239"/>
      <c r="C358" s="239"/>
      <c r="D358" s="239"/>
      <c r="E358" s="239"/>
      <c r="F358" s="239"/>
      <c r="G358" s="239"/>
      <c r="H358" s="239"/>
      <c r="I358" s="239"/>
      <c r="J358" s="239"/>
      <c r="K358" s="239"/>
      <c r="L358" s="239"/>
      <c r="M358" s="239"/>
      <c r="N358" s="239"/>
      <c r="O358" s="239"/>
      <c r="P358" s="239"/>
      <c r="Q358" s="239"/>
      <c r="R358" s="239"/>
      <c r="S358" s="239"/>
      <c r="T358" s="239"/>
      <c r="U358" s="239"/>
      <c r="V358" s="239"/>
      <c r="W358" s="239"/>
      <c r="X358" s="239"/>
      <c r="Y358" s="239"/>
      <c r="Z358" s="239"/>
    </row>
    <row r="359" spans="1:26" ht="14.25" customHeight="1">
      <c r="A359" s="239"/>
      <c r="B359" s="239"/>
      <c r="C359" s="239"/>
      <c r="D359" s="239"/>
      <c r="E359" s="239"/>
      <c r="F359" s="239"/>
      <c r="G359" s="239"/>
      <c r="H359" s="239"/>
      <c r="I359" s="239"/>
      <c r="J359" s="239"/>
      <c r="K359" s="239"/>
      <c r="L359" s="239"/>
      <c r="M359" s="239"/>
      <c r="N359" s="239"/>
      <c r="O359" s="239"/>
      <c r="P359" s="239"/>
      <c r="Q359" s="239"/>
      <c r="R359" s="239"/>
      <c r="S359" s="239"/>
      <c r="T359" s="239"/>
      <c r="U359" s="239"/>
      <c r="V359" s="239"/>
      <c r="W359" s="239"/>
      <c r="X359" s="239"/>
      <c r="Y359" s="239"/>
      <c r="Z359" s="239"/>
    </row>
    <row r="360" spans="1:26" ht="14.25" customHeight="1">
      <c r="A360" s="239"/>
      <c r="B360" s="239"/>
      <c r="C360" s="239"/>
      <c r="D360" s="239"/>
      <c r="E360" s="239"/>
      <c r="F360" s="239"/>
      <c r="G360" s="239"/>
      <c r="H360" s="239"/>
      <c r="I360" s="239"/>
      <c r="J360" s="239"/>
      <c r="K360" s="239"/>
      <c r="L360" s="239"/>
      <c r="M360" s="239"/>
      <c r="N360" s="239"/>
      <c r="O360" s="239"/>
      <c r="P360" s="239"/>
      <c r="Q360" s="239"/>
      <c r="R360" s="239"/>
      <c r="S360" s="239"/>
      <c r="T360" s="239"/>
      <c r="U360" s="239"/>
      <c r="V360" s="239"/>
      <c r="W360" s="239"/>
      <c r="X360" s="239"/>
      <c r="Y360" s="239"/>
      <c r="Z360" s="239"/>
    </row>
    <row r="361" spans="1:26" ht="14.25" customHeight="1">
      <c r="A361" s="239"/>
      <c r="B361" s="239"/>
      <c r="C361" s="239"/>
      <c r="D361" s="239"/>
      <c r="E361" s="239"/>
      <c r="F361" s="239"/>
      <c r="G361" s="239"/>
      <c r="H361" s="239"/>
      <c r="I361" s="239"/>
      <c r="J361" s="239"/>
      <c r="K361" s="239"/>
      <c r="L361" s="239"/>
      <c r="M361" s="239"/>
      <c r="N361" s="239"/>
      <c r="O361" s="239"/>
      <c r="P361" s="239"/>
      <c r="Q361" s="239"/>
      <c r="R361" s="239"/>
      <c r="S361" s="239"/>
      <c r="T361" s="239"/>
      <c r="U361" s="239"/>
      <c r="V361" s="239"/>
      <c r="W361" s="239"/>
      <c r="X361" s="239"/>
      <c r="Y361" s="239"/>
      <c r="Z361" s="239"/>
    </row>
    <row r="362" spans="1:26" ht="14.25" customHeight="1">
      <c r="A362" s="239"/>
      <c r="B362" s="239"/>
      <c r="C362" s="239"/>
      <c r="D362" s="239"/>
      <c r="E362" s="239"/>
      <c r="F362" s="239"/>
      <c r="G362" s="239"/>
      <c r="H362" s="239"/>
      <c r="I362" s="239"/>
      <c r="J362" s="239"/>
      <c r="K362" s="239"/>
      <c r="L362" s="239"/>
      <c r="M362" s="239"/>
      <c r="N362" s="239"/>
      <c r="O362" s="239"/>
      <c r="P362" s="239"/>
      <c r="Q362" s="239"/>
      <c r="R362" s="239"/>
      <c r="S362" s="239"/>
      <c r="T362" s="239"/>
      <c r="U362" s="239"/>
      <c r="V362" s="239"/>
      <c r="W362" s="239"/>
      <c r="X362" s="239"/>
      <c r="Y362" s="239"/>
      <c r="Z362" s="239"/>
    </row>
    <row r="363" spans="1:26" ht="14.25" customHeight="1">
      <c r="A363" s="239"/>
      <c r="B363" s="239"/>
      <c r="C363" s="239"/>
      <c r="D363" s="239"/>
      <c r="E363" s="239"/>
      <c r="F363" s="239"/>
      <c r="G363" s="239"/>
      <c r="H363" s="239"/>
      <c r="I363" s="239"/>
      <c r="J363" s="239"/>
      <c r="K363" s="239"/>
      <c r="L363" s="239"/>
      <c r="M363" s="239"/>
      <c r="N363" s="239"/>
      <c r="O363" s="239"/>
      <c r="P363" s="239"/>
      <c r="Q363" s="239"/>
      <c r="R363" s="239"/>
      <c r="S363" s="239"/>
      <c r="T363" s="239"/>
      <c r="U363" s="239"/>
      <c r="V363" s="239"/>
      <c r="W363" s="239"/>
      <c r="X363" s="239"/>
      <c r="Y363" s="239"/>
      <c r="Z363" s="239"/>
    </row>
    <row r="364" spans="1:26" ht="14.25" customHeight="1">
      <c r="A364" s="239"/>
      <c r="B364" s="239"/>
      <c r="C364" s="239"/>
      <c r="D364" s="239"/>
      <c r="E364" s="239"/>
      <c r="F364" s="239"/>
      <c r="G364" s="239"/>
      <c r="H364" s="239"/>
      <c r="I364" s="239"/>
      <c r="J364" s="239"/>
      <c r="K364" s="239"/>
      <c r="L364" s="239"/>
      <c r="M364" s="239"/>
      <c r="N364" s="239"/>
      <c r="O364" s="239"/>
      <c r="P364" s="239"/>
      <c r="Q364" s="239"/>
      <c r="R364" s="239"/>
      <c r="S364" s="239"/>
      <c r="T364" s="239"/>
      <c r="U364" s="239"/>
      <c r="V364" s="239"/>
      <c r="W364" s="239"/>
      <c r="X364" s="239"/>
      <c r="Y364" s="239"/>
      <c r="Z364" s="239"/>
    </row>
    <row r="365" spans="1:26" ht="14.25" customHeight="1">
      <c r="A365" s="239"/>
      <c r="B365" s="239"/>
      <c r="C365" s="239"/>
      <c r="D365" s="239"/>
      <c r="E365" s="239"/>
      <c r="F365" s="239"/>
      <c r="G365" s="239"/>
      <c r="H365" s="239"/>
      <c r="I365" s="239"/>
      <c r="J365" s="239"/>
      <c r="K365" s="239"/>
      <c r="L365" s="239"/>
      <c r="M365" s="239"/>
      <c r="N365" s="239"/>
      <c r="O365" s="239"/>
      <c r="P365" s="239"/>
      <c r="Q365" s="239"/>
      <c r="R365" s="239"/>
      <c r="S365" s="239"/>
      <c r="T365" s="239"/>
      <c r="U365" s="239"/>
      <c r="V365" s="239"/>
      <c r="W365" s="239"/>
      <c r="X365" s="239"/>
      <c r="Y365" s="239"/>
      <c r="Z365" s="239"/>
    </row>
    <row r="366" spans="1:26" ht="14.25" customHeight="1">
      <c r="A366" s="239"/>
      <c r="B366" s="239"/>
      <c r="C366" s="239"/>
      <c r="D366" s="239"/>
      <c r="E366" s="239"/>
      <c r="F366" s="239"/>
      <c r="G366" s="239"/>
      <c r="H366" s="239"/>
      <c r="I366" s="239"/>
      <c r="J366" s="239"/>
      <c r="K366" s="239"/>
      <c r="L366" s="239"/>
      <c r="M366" s="239"/>
      <c r="N366" s="239"/>
      <c r="O366" s="239"/>
      <c r="P366" s="239"/>
      <c r="Q366" s="239"/>
      <c r="R366" s="239"/>
      <c r="S366" s="239"/>
      <c r="T366" s="239"/>
      <c r="U366" s="239"/>
      <c r="V366" s="239"/>
      <c r="W366" s="239"/>
      <c r="X366" s="239"/>
      <c r="Y366" s="239"/>
      <c r="Z366" s="239"/>
    </row>
    <row r="367" spans="1:26" ht="14.25" customHeight="1">
      <c r="A367" s="239"/>
      <c r="B367" s="239"/>
      <c r="C367" s="239"/>
      <c r="D367" s="239"/>
      <c r="E367" s="239"/>
      <c r="F367" s="239"/>
      <c r="G367" s="239"/>
      <c r="H367" s="239"/>
      <c r="I367" s="239"/>
      <c r="J367" s="239"/>
      <c r="K367" s="239"/>
      <c r="L367" s="239"/>
      <c r="M367" s="239"/>
      <c r="N367" s="239"/>
      <c r="O367" s="239"/>
      <c r="P367" s="239"/>
      <c r="Q367" s="239"/>
      <c r="R367" s="239"/>
      <c r="S367" s="239"/>
      <c r="T367" s="239"/>
      <c r="U367" s="239"/>
      <c r="V367" s="239"/>
      <c r="W367" s="239"/>
      <c r="X367" s="239"/>
      <c r="Y367" s="239"/>
      <c r="Z367" s="239"/>
    </row>
    <row r="368" spans="1:26" ht="14.25" customHeight="1">
      <c r="A368" s="239"/>
      <c r="B368" s="239"/>
      <c r="C368" s="239"/>
      <c r="D368" s="239"/>
      <c r="E368" s="239"/>
      <c r="F368" s="239"/>
      <c r="G368" s="239"/>
      <c r="H368" s="239"/>
      <c r="I368" s="239"/>
      <c r="J368" s="239"/>
      <c r="K368" s="239"/>
      <c r="L368" s="239"/>
      <c r="M368" s="239"/>
      <c r="N368" s="239"/>
      <c r="O368" s="239"/>
      <c r="P368" s="239"/>
      <c r="Q368" s="239"/>
      <c r="R368" s="239"/>
      <c r="S368" s="239"/>
      <c r="T368" s="239"/>
      <c r="U368" s="239"/>
      <c r="V368" s="239"/>
      <c r="W368" s="239"/>
      <c r="X368" s="239"/>
      <c r="Y368" s="239"/>
      <c r="Z368" s="239"/>
    </row>
    <row r="369" spans="1:26" ht="14.25" customHeight="1">
      <c r="A369" s="239"/>
      <c r="B369" s="239"/>
      <c r="C369" s="239"/>
      <c r="D369" s="239"/>
      <c r="E369" s="239"/>
      <c r="F369" s="239"/>
      <c r="G369" s="239"/>
      <c r="H369" s="239"/>
      <c r="I369" s="239"/>
      <c r="J369" s="239"/>
      <c r="K369" s="239"/>
      <c r="L369" s="239"/>
      <c r="M369" s="239"/>
      <c r="N369" s="239"/>
      <c r="O369" s="239"/>
      <c r="P369" s="239"/>
      <c r="Q369" s="239"/>
      <c r="R369" s="239"/>
      <c r="S369" s="239"/>
      <c r="T369" s="239"/>
      <c r="U369" s="239"/>
      <c r="V369" s="239"/>
      <c r="W369" s="239"/>
      <c r="X369" s="239"/>
      <c r="Y369" s="239"/>
      <c r="Z369" s="239"/>
    </row>
    <row r="370" spans="1:26" ht="14.25" customHeight="1">
      <c r="A370" s="239"/>
      <c r="B370" s="239"/>
      <c r="C370" s="239"/>
      <c r="D370" s="239"/>
      <c r="E370" s="239"/>
      <c r="F370" s="239"/>
      <c r="G370" s="239"/>
      <c r="H370" s="239"/>
      <c r="I370" s="239"/>
      <c r="J370" s="239"/>
      <c r="K370" s="239"/>
      <c r="L370" s="239"/>
      <c r="M370" s="239"/>
      <c r="N370" s="239"/>
      <c r="O370" s="239"/>
      <c r="P370" s="239"/>
      <c r="Q370" s="239"/>
      <c r="R370" s="239"/>
      <c r="S370" s="239"/>
      <c r="T370" s="239"/>
      <c r="U370" s="239"/>
      <c r="V370" s="239"/>
      <c r="W370" s="239"/>
      <c r="X370" s="239"/>
      <c r="Y370" s="239"/>
      <c r="Z370" s="239"/>
    </row>
    <row r="371" spans="1:26" ht="14.25" customHeight="1">
      <c r="A371" s="239"/>
      <c r="B371" s="239"/>
      <c r="C371" s="239"/>
      <c r="D371" s="239"/>
      <c r="E371" s="239"/>
      <c r="F371" s="239"/>
      <c r="G371" s="239"/>
      <c r="H371" s="239"/>
      <c r="I371" s="239"/>
      <c r="J371" s="239"/>
      <c r="K371" s="239"/>
      <c r="L371" s="239"/>
      <c r="M371" s="239"/>
      <c r="N371" s="239"/>
      <c r="O371" s="239"/>
      <c r="P371" s="239"/>
      <c r="Q371" s="239"/>
      <c r="R371" s="239"/>
      <c r="S371" s="239"/>
      <c r="T371" s="239"/>
      <c r="U371" s="239"/>
      <c r="V371" s="239"/>
      <c r="W371" s="239"/>
      <c r="X371" s="239"/>
      <c r="Y371" s="239"/>
      <c r="Z371" s="239"/>
    </row>
    <row r="372" spans="1:26" ht="14.25" customHeight="1">
      <c r="A372" s="239"/>
      <c r="B372" s="239"/>
      <c r="C372" s="239"/>
      <c r="D372" s="239"/>
      <c r="E372" s="239"/>
      <c r="F372" s="239"/>
      <c r="G372" s="239"/>
      <c r="H372" s="239"/>
      <c r="I372" s="239"/>
      <c r="J372" s="239"/>
      <c r="K372" s="239"/>
      <c r="L372" s="239"/>
      <c r="M372" s="239"/>
      <c r="N372" s="239"/>
      <c r="O372" s="239"/>
      <c r="P372" s="239"/>
      <c r="Q372" s="239"/>
      <c r="R372" s="239"/>
      <c r="S372" s="239"/>
      <c r="T372" s="239"/>
      <c r="U372" s="239"/>
      <c r="V372" s="239"/>
      <c r="W372" s="239"/>
      <c r="X372" s="239"/>
      <c r="Y372" s="239"/>
      <c r="Z372" s="239"/>
    </row>
    <row r="373" spans="1:26" ht="14.25" customHeight="1">
      <c r="A373" s="239"/>
      <c r="B373" s="239"/>
      <c r="C373" s="239"/>
      <c r="D373" s="239"/>
      <c r="E373" s="239"/>
      <c r="F373" s="239"/>
      <c r="G373" s="239"/>
      <c r="H373" s="239"/>
      <c r="I373" s="239"/>
      <c r="J373" s="239"/>
      <c r="K373" s="239"/>
      <c r="L373" s="239"/>
      <c r="M373" s="239"/>
      <c r="N373" s="239"/>
      <c r="O373" s="239"/>
      <c r="P373" s="239"/>
      <c r="Q373" s="239"/>
      <c r="R373" s="239"/>
      <c r="S373" s="239"/>
      <c r="T373" s="239"/>
      <c r="U373" s="239"/>
      <c r="V373" s="239"/>
      <c r="W373" s="239"/>
      <c r="X373" s="239"/>
      <c r="Y373" s="239"/>
      <c r="Z373" s="239"/>
    </row>
    <row r="374" spans="1:26" ht="14.25" customHeight="1">
      <c r="A374" s="239"/>
      <c r="B374" s="239"/>
      <c r="C374" s="239"/>
      <c r="D374" s="239"/>
      <c r="E374" s="239"/>
      <c r="F374" s="239"/>
      <c r="G374" s="239"/>
      <c r="H374" s="239"/>
      <c r="I374" s="239"/>
      <c r="J374" s="239"/>
      <c r="K374" s="239"/>
      <c r="L374" s="239"/>
      <c r="M374" s="239"/>
      <c r="N374" s="239"/>
      <c r="O374" s="239"/>
      <c r="P374" s="239"/>
      <c r="Q374" s="239"/>
      <c r="R374" s="239"/>
      <c r="S374" s="239"/>
      <c r="T374" s="239"/>
      <c r="U374" s="239"/>
      <c r="V374" s="239"/>
      <c r="W374" s="239"/>
      <c r="X374" s="239"/>
      <c r="Y374" s="239"/>
      <c r="Z374" s="239"/>
    </row>
    <row r="375" spans="1:26" ht="14.25" customHeight="1">
      <c r="A375" s="239"/>
      <c r="B375" s="239"/>
      <c r="C375" s="239"/>
      <c r="D375" s="239"/>
      <c r="E375" s="239"/>
      <c r="F375" s="239"/>
      <c r="G375" s="239"/>
      <c r="H375" s="239"/>
      <c r="I375" s="239"/>
      <c r="J375" s="239"/>
      <c r="K375" s="239"/>
      <c r="L375" s="239"/>
      <c r="M375" s="239"/>
      <c r="N375" s="239"/>
      <c r="O375" s="239"/>
      <c r="P375" s="239"/>
      <c r="Q375" s="239"/>
      <c r="R375" s="239"/>
      <c r="S375" s="239"/>
      <c r="T375" s="239"/>
      <c r="U375" s="239"/>
      <c r="V375" s="239"/>
      <c r="W375" s="239"/>
      <c r="X375" s="239"/>
      <c r="Y375" s="239"/>
      <c r="Z375" s="239"/>
    </row>
    <row r="376" spans="1:26" ht="14.25" customHeight="1">
      <c r="A376" s="239"/>
      <c r="B376" s="239"/>
      <c r="C376" s="239"/>
      <c r="D376" s="239"/>
      <c r="E376" s="239"/>
      <c r="F376" s="239"/>
      <c r="G376" s="239"/>
      <c r="H376" s="239"/>
      <c r="I376" s="239"/>
      <c r="J376" s="239"/>
      <c r="K376" s="239"/>
      <c r="L376" s="239"/>
      <c r="M376" s="239"/>
      <c r="N376" s="239"/>
      <c r="O376" s="239"/>
      <c r="P376" s="239"/>
      <c r="Q376" s="239"/>
      <c r="R376" s="239"/>
      <c r="S376" s="239"/>
      <c r="T376" s="239"/>
      <c r="U376" s="239"/>
      <c r="V376" s="239"/>
      <c r="W376" s="239"/>
      <c r="X376" s="239"/>
      <c r="Y376" s="239"/>
      <c r="Z376" s="239"/>
    </row>
    <row r="377" spans="1:26" ht="14.25" customHeight="1">
      <c r="A377" s="239"/>
      <c r="B377" s="239"/>
      <c r="C377" s="239"/>
      <c r="D377" s="239"/>
      <c r="E377" s="239"/>
      <c r="F377" s="239"/>
      <c r="G377" s="239"/>
      <c r="H377" s="239"/>
      <c r="I377" s="239"/>
      <c r="J377" s="239"/>
      <c r="K377" s="239"/>
      <c r="L377" s="239"/>
      <c r="M377" s="239"/>
      <c r="N377" s="239"/>
      <c r="O377" s="239"/>
      <c r="P377" s="239"/>
      <c r="Q377" s="239"/>
      <c r="R377" s="239"/>
      <c r="S377" s="239"/>
      <c r="T377" s="239"/>
      <c r="U377" s="239"/>
      <c r="V377" s="239"/>
      <c r="W377" s="239"/>
      <c r="X377" s="239"/>
      <c r="Y377" s="239"/>
      <c r="Z377" s="239"/>
    </row>
    <row r="378" spans="1:26" ht="14.25" customHeight="1">
      <c r="A378" s="239"/>
      <c r="B378" s="239"/>
      <c r="C378" s="239"/>
      <c r="D378" s="239"/>
      <c r="E378" s="239"/>
      <c r="F378" s="239"/>
      <c r="G378" s="239"/>
      <c r="H378" s="239"/>
      <c r="I378" s="239"/>
      <c r="J378" s="239"/>
      <c r="K378" s="239"/>
      <c r="L378" s="239"/>
      <c r="M378" s="239"/>
      <c r="N378" s="239"/>
      <c r="O378" s="239"/>
      <c r="P378" s="239"/>
      <c r="Q378" s="239"/>
      <c r="R378" s="239"/>
      <c r="S378" s="239"/>
      <c r="T378" s="239"/>
      <c r="U378" s="239"/>
      <c r="V378" s="239"/>
      <c r="W378" s="239"/>
      <c r="X378" s="239"/>
      <c r="Y378" s="239"/>
      <c r="Z378" s="239"/>
    </row>
    <row r="379" spans="1:26" ht="14.25" customHeight="1">
      <c r="A379" s="239"/>
      <c r="B379" s="239"/>
      <c r="C379" s="239"/>
      <c r="D379" s="239"/>
      <c r="E379" s="239"/>
      <c r="F379" s="239"/>
      <c r="G379" s="239"/>
      <c r="H379" s="239"/>
      <c r="I379" s="239"/>
      <c r="J379" s="239"/>
      <c r="K379" s="239"/>
      <c r="L379" s="239"/>
      <c r="M379" s="239"/>
      <c r="N379" s="239"/>
      <c r="O379" s="239"/>
      <c r="P379" s="239"/>
      <c r="Q379" s="239"/>
      <c r="R379" s="239"/>
      <c r="S379" s="239"/>
      <c r="T379" s="239"/>
      <c r="U379" s="239"/>
      <c r="V379" s="239"/>
      <c r="W379" s="239"/>
      <c r="X379" s="239"/>
      <c r="Y379" s="239"/>
      <c r="Z379" s="239"/>
    </row>
    <row r="380" spans="1:26" ht="14.25" customHeight="1">
      <c r="A380" s="239"/>
      <c r="B380" s="239"/>
      <c r="C380" s="239"/>
      <c r="D380" s="239"/>
      <c r="E380" s="239"/>
      <c r="F380" s="239"/>
      <c r="G380" s="239"/>
      <c r="H380" s="239"/>
      <c r="I380" s="239"/>
      <c r="J380" s="239"/>
      <c r="K380" s="239"/>
      <c r="L380" s="239"/>
      <c r="M380" s="239"/>
      <c r="N380" s="239"/>
      <c r="O380" s="239"/>
      <c r="P380" s="239"/>
      <c r="Q380" s="239"/>
      <c r="R380" s="239"/>
      <c r="S380" s="239"/>
      <c r="T380" s="239"/>
      <c r="U380" s="239"/>
      <c r="V380" s="239"/>
      <c r="W380" s="239"/>
      <c r="X380" s="239"/>
      <c r="Y380" s="239"/>
      <c r="Z380" s="239"/>
    </row>
    <row r="381" spans="1:26" ht="14.25" customHeight="1">
      <c r="A381" s="239"/>
      <c r="B381" s="239"/>
      <c r="C381" s="239"/>
      <c r="D381" s="239"/>
      <c r="E381" s="239"/>
      <c r="F381" s="239"/>
      <c r="G381" s="239"/>
      <c r="H381" s="239"/>
      <c r="I381" s="239"/>
      <c r="J381" s="239"/>
      <c r="K381" s="239"/>
      <c r="L381" s="239"/>
      <c r="M381" s="239"/>
      <c r="N381" s="239"/>
      <c r="O381" s="239"/>
      <c r="P381" s="239"/>
      <c r="Q381" s="239"/>
      <c r="R381" s="239"/>
      <c r="S381" s="239"/>
      <c r="T381" s="239"/>
      <c r="U381" s="239"/>
      <c r="V381" s="239"/>
      <c r="W381" s="239"/>
      <c r="X381" s="239"/>
      <c r="Y381" s="239"/>
      <c r="Z381" s="239"/>
    </row>
    <row r="382" spans="1:26" ht="14.25" customHeight="1">
      <c r="A382" s="239"/>
      <c r="B382" s="239"/>
      <c r="C382" s="239"/>
      <c r="D382" s="239"/>
      <c r="E382" s="239"/>
      <c r="F382" s="239"/>
      <c r="G382" s="239"/>
      <c r="H382" s="239"/>
      <c r="I382" s="239"/>
      <c r="J382" s="239"/>
      <c r="K382" s="239"/>
      <c r="L382" s="239"/>
      <c r="M382" s="239"/>
      <c r="N382" s="239"/>
      <c r="O382" s="239"/>
      <c r="P382" s="239"/>
      <c r="Q382" s="239"/>
      <c r="R382" s="239"/>
      <c r="S382" s="239"/>
      <c r="T382" s="239"/>
      <c r="U382" s="239"/>
      <c r="V382" s="239"/>
      <c r="W382" s="239"/>
      <c r="X382" s="239"/>
      <c r="Y382" s="239"/>
      <c r="Z382" s="239"/>
    </row>
    <row r="383" spans="1:26" ht="14.25" customHeight="1">
      <c r="A383" s="239"/>
      <c r="B383" s="239"/>
      <c r="C383" s="239"/>
      <c r="D383" s="239"/>
      <c r="E383" s="239"/>
      <c r="F383" s="239"/>
      <c r="G383" s="239"/>
      <c r="H383" s="239"/>
      <c r="I383" s="239"/>
      <c r="J383" s="239"/>
      <c r="K383" s="239"/>
      <c r="L383" s="239"/>
      <c r="M383" s="239"/>
      <c r="N383" s="239"/>
      <c r="O383" s="239"/>
      <c r="P383" s="239"/>
      <c r="Q383" s="239"/>
      <c r="R383" s="239"/>
      <c r="S383" s="239"/>
      <c r="T383" s="239"/>
      <c r="U383" s="239"/>
      <c r="V383" s="239"/>
      <c r="W383" s="239"/>
      <c r="X383" s="239"/>
      <c r="Y383" s="239"/>
      <c r="Z383" s="239"/>
    </row>
    <row r="384" spans="1:26" ht="14.25" customHeight="1">
      <c r="A384" s="239"/>
      <c r="B384" s="239"/>
      <c r="C384" s="239"/>
      <c r="D384" s="239"/>
      <c r="E384" s="239"/>
      <c r="F384" s="239"/>
      <c r="G384" s="239"/>
      <c r="H384" s="239"/>
      <c r="I384" s="239"/>
      <c r="J384" s="239"/>
      <c r="K384" s="239"/>
      <c r="L384" s="239"/>
      <c r="M384" s="239"/>
      <c r="N384" s="239"/>
      <c r="O384" s="239"/>
      <c r="P384" s="239"/>
      <c r="Q384" s="239"/>
      <c r="R384" s="239"/>
      <c r="S384" s="239"/>
      <c r="T384" s="239"/>
      <c r="U384" s="239"/>
      <c r="V384" s="239"/>
      <c r="W384" s="239"/>
      <c r="X384" s="239"/>
      <c r="Y384" s="239"/>
      <c r="Z384" s="239"/>
    </row>
    <row r="385" spans="1:26" ht="14.25" customHeight="1">
      <c r="A385" s="239"/>
      <c r="B385" s="239"/>
      <c r="C385" s="239"/>
      <c r="D385" s="239"/>
      <c r="E385" s="239"/>
      <c r="F385" s="239"/>
      <c r="G385" s="239"/>
      <c r="H385" s="239"/>
      <c r="I385" s="239"/>
      <c r="J385" s="239"/>
      <c r="K385" s="239"/>
      <c r="L385" s="239"/>
      <c r="M385" s="239"/>
      <c r="N385" s="239"/>
      <c r="O385" s="239"/>
      <c r="P385" s="239"/>
      <c r="Q385" s="239"/>
      <c r="R385" s="239"/>
      <c r="S385" s="239"/>
      <c r="T385" s="239"/>
      <c r="U385" s="239"/>
      <c r="V385" s="239"/>
      <c r="W385" s="239"/>
      <c r="X385" s="239"/>
      <c r="Y385" s="239"/>
      <c r="Z385" s="239"/>
    </row>
    <row r="386" spans="1:26" ht="14.25" customHeight="1">
      <c r="A386" s="239"/>
      <c r="B386" s="239"/>
      <c r="C386" s="239"/>
      <c r="D386" s="239"/>
      <c r="E386" s="239"/>
      <c r="F386" s="239"/>
      <c r="G386" s="239"/>
      <c r="H386" s="239"/>
      <c r="I386" s="239"/>
      <c r="J386" s="239"/>
      <c r="K386" s="239"/>
      <c r="L386" s="239"/>
      <c r="M386" s="239"/>
      <c r="N386" s="239"/>
      <c r="O386" s="239"/>
      <c r="P386" s="239"/>
      <c r="Q386" s="239"/>
      <c r="R386" s="239"/>
      <c r="S386" s="239"/>
      <c r="T386" s="239"/>
      <c r="U386" s="239"/>
      <c r="V386" s="239"/>
      <c r="W386" s="239"/>
      <c r="X386" s="239"/>
      <c r="Y386" s="239"/>
      <c r="Z386" s="239"/>
    </row>
    <row r="387" spans="1:26" ht="14.25" customHeight="1">
      <c r="A387" s="239"/>
      <c r="B387" s="239"/>
      <c r="C387" s="239"/>
      <c r="D387" s="239"/>
      <c r="E387" s="239"/>
      <c r="F387" s="239"/>
      <c r="G387" s="239"/>
      <c r="H387" s="239"/>
      <c r="I387" s="239"/>
      <c r="J387" s="239"/>
      <c r="K387" s="239"/>
      <c r="L387" s="239"/>
      <c r="M387" s="239"/>
      <c r="N387" s="239"/>
      <c r="O387" s="239"/>
      <c r="P387" s="239"/>
      <c r="Q387" s="239"/>
      <c r="R387" s="239"/>
      <c r="S387" s="239"/>
      <c r="T387" s="239"/>
      <c r="U387" s="239"/>
      <c r="V387" s="239"/>
      <c r="W387" s="239"/>
      <c r="X387" s="239"/>
      <c r="Y387" s="239"/>
      <c r="Z387" s="239"/>
    </row>
    <row r="388" spans="1:26" ht="14.25" customHeight="1">
      <c r="A388" s="239"/>
      <c r="B388" s="239"/>
      <c r="C388" s="239"/>
      <c r="D388" s="239"/>
      <c r="E388" s="239"/>
      <c r="F388" s="239"/>
      <c r="G388" s="239"/>
      <c r="H388" s="239"/>
      <c r="I388" s="239"/>
      <c r="J388" s="239"/>
      <c r="K388" s="239"/>
      <c r="L388" s="239"/>
      <c r="M388" s="239"/>
      <c r="N388" s="239"/>
      <c r="O388" s="239"/>
      <c r="P388" s="239"/>
      <c r="Q388" s="239"/>
      <c r="R388" s="239"/>
      <c r="S388" s="239"/>
      <c r="T388" s="239"/>
      <c r="U388" s="239"/>
      <c r="V388" s="239"/>
      <c r="W388" s="239"/>
      <c r="X388" s="239"/>
      <c r="Y388" s="239"/>
      <c r="Z388" s="239"/>
    </row>
    <row r="389" spans="1:26" ht="14.25" customHeight="1">
      <c r="A389" s="239"/>
      <c r="B389" s="239"/>
      <c r="C389" s="239"/>
      <c r="D389" s="239"/>
      <c r="E389" s="239"/>
      <c r="F389" s="239"/>
      <c r="G389" s="239"/>
      <c r="H389" s="239"/>
      <c r="I389" s="239"/>
      <c r="J389" s="239"/>
      <c r="K389" s="239"/>
      <c r="L389" s="239"/>
      <c r="M389" s="239"/>
      <c r="N389" s="239"/>
      <c r="O389" s="239"/>
      <c r="P389" s="239"/>
      <c r="Q389" s="239"/>
      <c r="R389" s="239"/>
      <c r="S389" s="239"/>
      <c r="T389" s="239"/>
      <c r="U389" s="239"/>
      <c r="V389" s="239"/>
      <c r="W389" s="239"/>
      <c r="X389" s="239"/>
      <c r="Y389" s="239"/>
      <c r="Z389" s="239"/>
    </row>
    <row r="390" spans="1:26" ht="14.25" customHeight="1">
      <c r="A390" s="239"/>
      <c r="B390" s="239"/>
      <c r="C390" s="239"/>
      <c r="D390" s="239"/>
      <c r="E390" s="239"/>
      <c r="F390" s="239"/>
      <c r="G390" s="239"/>
      <c r="H390" s="239"/>
      <c r="I390" s="239"/>
      <c r="J390" s="239"/>
      <c r="K390" s="239"/>
      <c r="L390" s="239"/>
      <c r="M390" s="239"/>
      <c r="N390" s="239"/>
      <c r="O390" s="239"/>
      <c r="P390" s="239"/>
      <c r="Q390" s="239"/>
      <c r="R390" s="239"/>
      <c r="S390" s="239"/>
      <c r="T390" s="239"/>
      <c r="U390" s="239"/>
      <c r="V390" s="239"/>
      <c r="W390" s="239"/>
      <c r="X390" s="239"/>
      <c r="Y390" s="239"/>
      <c r="Z390" s="239"/>
    </row>
    <row r="391" spans="1:26" ht="14.25" customHeight="1">
      <c r="A391" s="239"/>
      <c r="B391" s="239"/>
      <c r="C391" s="239"/>
      <c r="D391" s="239"/>
      <c r="E391" s="239"/>
      <c r="F391" s="239"/>
      <c r="G391" s="239"/>
      <c r="H391" s="239"/>
      <c r="I391" s="239"/>
      <c r="J391" s="239"/>
      <c r="K391" s="239"/>
      <c r="L391" s="239"/>
      <c r="M391" s="239"/>
      <c r="N391" s="239"/>
      <c r="O391" s="239"/>
      <c r="P391" s="239"/>
      <c r="Q391" s="239"/>
      <c r="R391" s="239"/>
      <c r="S391" s="239"/>
      <c r="T391" s="239"/>
      <c r="U391" s="239"/>
      <c r="V391" s="239"/>
      <c r="W391" s="239"/>
      <c r="X391" s="239"/>
      <c r="Y391" s="239"/>
      <c r="Z391" s="239"/>
    </row>
    <row r="392" spans="1:26" ht="14.25" customHeight="1">
      <c r="A392" s="239"/>
      <c r="B392" s="239"/>
      <c r="C392" s="239"/>
      <c r="D392" s="239"/>
      <c r="E392" s="239"/>
      <c r="F392" s="239"/>
      <c r="G392" s="239"/>
      <c r="H392" s="239"/>
      <c r="I392" s="239"/>
      <c r="J392" s="239"/>
      <c r="K392" s="239"/>
      <c r="L392" s="239"/>
      <c r="M392" s="239"/>
      <c r="N392" s="239"/>
      <c r="O392" s="239"/>
      <c r="P392" s="239"/>
      <c r="Q392" s="239"/>
      <c r="R392" s="239"/>
      <c r="S392" s="239"/>
      <c r="T392" s="239"/>
      <c r="U392" s="239"/>
      <c r="V392" s="239"/>
      <c r="W392" s="239"/>
      <c r="X392" s="239"/>
      <c r="Y392" s="239"/>
      <c r="Z392" s="239"/>
    </row>
    <row r="393" spans="1:26" ht="14.25" customHeight="1">
      <c r="A393" s="239"/>
      <c r="B393" s="239"/>
      <c r="C393" s="239"/>
      <c r="D393" s="239"/>
      <c r="E393" s="239"/>
      <c r="F393" s="239"/>
      <c r="G393" s="239"/>
      <c r="H393" s="239"/>
      <c r="I393" s="239"/>
      <c r="J393" s="239"/>
      <c r="K393" s="239"/>
      <c r="L393" s="239"/>
      <c r="M393" s="239"/>
      <c r="N393" s="239"/>
      <c r="O393" s="239"/>
      <c r="P393" s="239"/>
      <c r="Q393" s="239"/>
      <c r="R393" s="239"/>
      <c r="S393" s="239"/>
      <c r="T393" s="239"/>
      <c r="U393" s="239"/>
      <c r="V393" s="239"/>
      <c r="W393" s="239"/>
      <c r="X393" s="239"/>
      <c r="Y393" s="239"/>
      <c r="Z393" s="239"/>
    </row>
    <row r="394" spans="1:26" ht="14.25" customHeight="1">
      <c r="A394" s="239"/>
      <c r="B394" s="239"/>
      <c r="C394" s="239"/>
      <c r="D394" s="239"/>
      <c r="E394" s="239"/>
      <c r="F394" s="239"/>
      <c r="G394" s="239"/>
      <c r="H394" s="239"/>
      <c r="I394" s="239"/>
      <c r="J394" s="239"/>
      <c r="K394" s="239"/>
      <c r="L394" s="239"/>
      <c r="M394" s="239"/>
      <c r="N394" s="239"/>
      <c r="O394" s="239"/>
      <c r="P394" s="239"/>
      <c r="Q394" s="239"/>
      <c r="R394" s="239"/>
      <c r="S394" s="239"/>
      <c r="T394" s="239"/>
      <c r="U394" s="239"/>
      <c r="V394" s="239"/>
      <c r="W394" s="239"/>
      <c r="X394" s="239"/>
      <c r="Y394" s="239"/>
      <c r="Z394" s="239"/>
    </row>
    <row r="395" spans="1:26" ht="14.25" customHeight="1">
      <c r="A395" s="239"/>
      <c r="B395" s="239"/>
      <c r="C395" s="239"/>
      <c r="D395" s="239"/>
      <c r="E395" s="239"/>
      <c r="F395" s="239"/>
      <c r="G395" s="239"/>
      <c r="H395" s="239"/>
      <c r="I395" s="239"/>
      <c r="J395" s="239"/>
      <c r="K395" s="239"/>
      <c r="L395" s="239"/>
      <c r="M395" s="239"/>
      <c r="N395" s="239"/>
      <c r="O395" s="239"/>
      <c r="P395" s="239"/>
      <c r="Q395" s="239"/>
      <c r="R395" s="239"/>
      <c r="S395" s="239"/>
      <c r="T395" s="239"/>
      <c r="U395" s="239"/>
      <c r="V395" s="239"/>
      <c r="W395" s="239"/>
      <c r="X395" s="239"/>
      <c r="Y395" s="239"/>
      <c r="Z395" s="239"/>
    </row>
    <row r="396" spans="1:26" ht="14.25" customHeight="1">
      <c r="A396" s="239"/>
      <c r="B396" s="239"/>
      <c r="C396" s="239"/>
      <c r="D396" s="239"/>
      <c r="E396" s="239"/>
      <c r="F396" s="239"/>
      <c r="G396" s="239"/>
      <c r="H396" s="239"/>
      <c r="I396" s="239"/>
      <c r="J396" s="239"/>
      <c r="K396" s="239"/>
      <c r="L396" s="239"/>
      <c r="M396" s="239"/>
      <c r="N396" s="239"/>
      <c r="O396" s="239"/>
      <c r="P396" s="239"/>
      <c r="Q396" s="239"/>
      <c r="R396" s="239"/>
      <c r="S396" s="239"/>
      <c r="T396" s="239"/>
      <c r="U396" s="239"/>
      <c r="V396" s="239"/>
      <c r="W396" s="239"/>
      <c r="X396" s="239"/>
      <c r="Y396" s="239"/>
      <c r="Z396" s="239"/>
    </row>
    <row r="397" spans="1:26" ht="14.25" customHeight="1">
      <c r="A397" s="239"/>
      <c r="B397" s="239"/>
      <c r="C397" s="239"/>
      <c r="D397" s="239"/>
      <c r="E397" s="239"/>
      <c r="F397" s="239"/>
      <c r="G397" s="239"/>
      <c r="H397" s="239"/>
      <c r="I397" s="239"/>
      <c r="J397" s="239"/>
      <c r="K397" s="239"/>
      <c r="L397" s="239"/>
      <c r="M397" s="239"/>
      <c r="N397" s="239"/>
      <c r="O397" s="239"/>
      <c r="P397" s="239"/>
      <c r="Q397" s="239"/>
      <c r="R397" s="239"/>
      <c r="S397" s="239"/>
      <c r="T397" s="239"/>
      <c r="U397" s="239"/>
      <c r="V397" s="239"/>
      <c r="W397" s="239"/>
      <c r="X397" s="239"/>
      <c r="Y397" s="239"/>
      <c r="Z397" s="239"/>
    </row>
    <row r="398" spans="1:26" ht="14.25" customHeight="1">
      <c r="A398" s="239"/>
      <c r="B398" s="239"/>
      <c r="C398" s="239"/>
      <c r="D398" s="239"/>
      <c r="E398" s="239"/>
      <c r="F398" s="239"/>
      <c r="G398" s="239"/>
      <c r="H398" s="239"/>
      <c r="I398" s="239"/>
      <c r="J398" s="239"/>
      <c r="K398" s="239"/>
      <c r="L398" s="239"/>
      <c r="M398" s="239"/>
      <c r="N398" s="239"/>
      <c r="O398" s="239"/>
      <c r="P398" s="239"/>
      <c r="Q398" s="239"/>
      <c r="R398" s="239"/>
      <c r="S398" s="239"/>
      <c r="T398" s="239"/>
      <c r="U398" s="239"/>
      <c r="V398" s="239"/>
      <c r="W398" s="239"/>
      <c r="X398" s="239"/>
      <c r="Y398" s="239"/>
      <c r="Z398" s="239"/>
    </row>
    <row r="399" spans="1:26" ht="14.25" customHeight="1">
      <c r="A399" s="239"/>
      <c r="B399" s="239"/>
      <c r="C399" s="239"/>
      <c r="D399" s="239"/>
      <c r="E399" s="239"/>
      <c r="F399" s="239"/>
      <c r="G399" s="239"/>
      <c r="H399" s="239"/>
      <c r="I399" s="239"/>
      <c r="J399" s="239"/>
      <c r="K399" s="239"/>
      <c r="L399" s="239"/>
      <c r="M399" s="239"/>
      <c r="N399" s="239"/>
      <c r="O399" s="239"/>
      <c r="P399" s="239"/>
      <c r="Q399" s="239"/>
      <c r="R399" s="239"/>
      <c r="S399" s="239"/>
      <c r="T399" s="239"/>
      <c r="U399" s="239"/>
      <c r="V399" s="239"/>
      <c r="W399" s="239"/>
      <c r="X399" s="239"/>
      <c r="Y399" s="239"/>
      <c r="Z399" s="239"/>
    </row>
    <row r="400" spans="1:26" ht="14.25" customHeight="1">
      <c r="A400" s="239"/>
      <c r="B400" s="239"/>
      <c r="C400" s="239"/>
      <c r="D400" s="239"/>
      <c r="E400" s="239"/>
      <c r="F400" s="239"/>
      <c r="G400" s="239"/>
      <c r="H400" s="239"/>
      <c r="I400" s="239"/>
      <c r="J400" s="239"/>
      <c r="K400" s="239"/>
      <c r="L400" s="239"/>
      <c r="M400" s="239"/>
      <c r="N400" s="239"/>
      <c r="O400" s="239"/>
      <c r="P400" s="239"/>
      <c r="Q400" s="239"/>
      <c r="R400" s="239"/>
      <c r="S400" s="239"/>
      <c r="T400" s="239"/>
      <c r="U400" s="239"/>
      <c r="V400" s="239"/>
      <c r="W400" s="239"/>
      <c r="X400" s="239"/>
      <c r="Y400" s="239"/>
      <c r="Z400" s="239"/>
    </row>
    <row r="401" spans="1:26" ht="14.25" customHeight="1">
      <c r="A401" s="239"/>
      <c r="B401" s="239"/>
      <c r="C401" s="239"/>
      <c r="D401" s="239"/>
      <c r="E401" s="239"/>
      <c r="F401" s="239"/>
      <c r="G401" s="239"/>
      <c r="H401" s="239"/>
      <c r="I401" s="239"/>
      <c r="J401" s="239"/>
      <c r="K401" s="239"/>
      <c r="L401" s="239"/>
      <c r="M401" s="239"/>
      <c r="N401" s="239"/>
      <c r="O401" s="239"/>
      <c r="P401" s="239"/>
      <c r="Q401" s="239"/>
      <c r="R401" s="239"/>
      <c r="S401" s="239"/>
      <c r="T401" s="239"/>
      <c r="U401" s="239"/>
      <c r="V401" s="239"/>
      <c r="W401" s="239"/>
      <c r="X401" s="239"/>
      <c r="Y401" s="239"/>
      <c r="Z401" s="239"/>
    </row>
    <row r="402" spans="1:26" ht="14.25" customHeight="1">
      <c r="A402" s="239"/>
      <c r="B402" s="239"/>
      <c r="C402" s="239"/>
      <c r="D402" s="239"/>
      <c r="E402" s="239"/>
      <c r="F402" s="239"/>
      <c r="G402" s="239"/>
      <c r="H402" s="239"/>
      <c r="I402" s="239"/>
      <c r="J402" s="239"/>
      <c r="K402" s="239"/>
      <c r="L402" s="239"/>
      <c r="M402" s="239"/>
      <c r="N402" s="239"/>
      <c r="O402" s="239"/>
      <c r="P402" s="239"/>
      <c r="Q402" s="239"/>
      <c r="R402" s="239"/>
      <c r="S402" s="239"/>
      <c r="T402" s="239"/>
      <c r="U402" s="239"/>
      <c r="V402" s="239"/>
      <c r="W402" s="239"/>
      <c r="X402" s="239"/>
      <c r="Y402" s="239"/>
      <c r="Z402" s="239"/>
    </row>
    <row r="403" spans="1:26" ht="14.25" customHeight="1">
      <c r="A403" s="239"/>
      <c r="B403" s="239"/>
      <c r="C403" s="239"/>
      <c r="D403" s="239"/>
      <c r="E403" s="239"/>
      <c r="F403" s="239"/>
      <c r="G403" s="239"/>
      <c r="H403" s="239"/>
      <c r="I403" s="239"/>
      <c r="J403" s="239"/>
      <c r="K403" s="239"/>
      <c r="L403" s="239"/>
      <c r="M403" s="239"/>
      <c r="N403" s="239"/>
      <c r="O403" s="239"/>
      <c r="P403" s="239"/>
      <c r="Q403" s="239"/>
      <c r="R403" s="239"/>
      <c r="S403" s="239"/>
      <c r="T403" s="239"/>
      <c r="U403" s="239"/>
      <c r="V403" s="239"/>
      <c r="W403" s="239"/>
      <c r="X403" s="239"/>
      <c r="Y403" s="239"/>
      <c r="Z403" s="239"/>
    </row>
    <row r="404" spans="1:26" ht="14.25" customHeight="1">
      <c r="A404" s="239"/>
      <c r="B404" s="239"/>
      <c r="C404" s="239"/>
      <c r="D404" s="239"/>
      <c r="E404" s="239"/>
      <c r="F404" s="239"/>
      <c r="G404" s="239"/>
      <c r="H404" s="239"/>
      <c r="I404" s="239"/>
      <c r="J404" s="239"/>
      <c r="K404" s="239"/>
      <c r="L404" s="239"/>
      <c r="M404" s="239"/>
      <c r="N404" s="239"/>
      <c r="O404" s="239"/>
      <c r="P404" s="239"/>
      <c r="Q404" s="239"/>
      <c r="R404" s="239"/>
      <c r="S404" s="239"/>
      <c r="T404" s="239"/>
      <c r="U404" s="239"/>
      <c r="V404" s="239"/>
      <c r="W404" s="239"/>
      <c r="X404" s="239"/>
      <c r="Y404" s="239"/>
      <c r="Z404" s="239"/>
    </row>
    <row r="405" spans="1:26" ht="14.25" customHeight="1">
      <c r="A405" s="239"/>
      <c r="B405" s="239"/>
      <c r="C405" s="239"/>
      <c r="D405" s="239"/>
      <c r="E405" s="239"/>
      <c r="F405" s="239"/>
      <c r="G405" s="239"/>
      <c r="H405" s="239"/>
      <c r="I405" s="239"/>
      <c r="J405" s="239"/>
      <c r="K405" s="239"/>
      <c r="L405" s="239"/>
      <c r="M405" s="239"/>
      <c r="N405" s="239"/>
      <c r="O405" s="239"/>
      <c r="P405" s="239"/>
      <c r="Q405" s="239"/>
      <c r="R405" s="239"/>
      <c r="S405" s="239"/>
      <c r="T405" s="239"/>
      <c r="U405" s="239"/>
      <c r="V405" s="239"/>
      <c r="W405" s="239"/>
      <c r="X405" s="239"/>
      <c r="Y405" s="239"/>
      <c r="Z405" s="239"/>
    </row>
    <row r="406" spans="1:26" ht="14.25" customHeight="1">
      <c r="A406" s="239"/>
      <c r="B406" s="239"/>
      <c r="C406" s="239"/>
      <c r="D406" s="239"/>
      <c r="E406" s="239"/>
      <c r="F406" s="239"/>
      <c r="G406" s="239"/>
      <c r="H406" s="239"/>
      <c r="I406" s="239"/>
      <c r="J406" s="239"/>
      <c r="K406" s="239"/>
      <c r="L406" s="239"/>
      <c r="M406" s="239"/>
      <c r="N406" s="239"/>
      <c r="O406" s="239"/>
      <c r="P406" s="239"/>
      <c r="Q406" s="239"/>
      <c r="R406" s="239"/>
      <c r="S406" s="239"/>
      <c r="T406" s="239"/>
      <c r="U406" s="239"/>
      <c r="V406" s="239"/>
      <c r="W406" s="239"/>
      <c r="X406" s="239"/>
      <c r="Y406" s="239"/>
      <c r="Z406" s="239"/>
    </row>
    <row r="407" spans="1:26" ht="14.25" customHeight="1">
      <c r="A407" s="239"/>
      <c r="B407" s="239"/>
      <c r="C407" s="239"/>
      <c r="D407" s="239"/>
      <c r="E407" s="239"/>
      <c r="F407" s="239"/>
      <c r="G407" s="239"/>
      <c r="H407" s="239"/>
      <c r="I407" s="239"/>
      <c r="J407" s="239"/>
      <c r="K407" s="239"/>
      <c r="L407" s="239"/>
      <c r="M407" s="239"/>
      <c r="N407" s="239"/>
      <c r="O407" s="239"/>
      <c r="P407" s="239"/>
      <c r="Q407" s="239"/>
      <c r="R407" s="239"/>
      <c r="S407" s="239"/>
      <c r="T407" s="239"/>
      <c r="U407" s="239"/>
      <c r="V407" s="239"/>
      <c r="W407" s="239"/>
      <c r="X407" s="239"/>
      <c r="Y407" s="239"/>
      <c r="Z407" s="239"/>
    </row>
    <row r="408" spans="1:26" ht="14.25" customHeight="1">
      <c r="A408" s="239"/>
      <c r="B408" s="239"/>
      <c r="C408" s="239"/>
      <c r="D408" s="239"/>
      <c r="E408" s="239"/>
      <c r="F408" s="239"/>
      <c r="G408" s="239"/>
      <c r="H408" s="239"/>
      <c r="I408" s="239"/>
      <c r="J408" s="239"/>
      <c r="K408" s="239"/>
      <c r="L408" s="239"/>
      <c r="M408" s="239"/>
      <c r="N408" s="239"/>
      <c r="O408" s="239"/>
      <c r="P408" s="239"/>
      <c r="Q408" s="239"/>
      <c r="R408" s="239"/>
      <c r="S408" s="239"/>
      <c r="T408" s="239"/>
      <c r="U408" s="239"/>
      <c r="V408" s="239"/>
      <c r="W408" s="239"/>
      <c r="X408" s="239"/>
      <c r="Y408" s="239"/>
      <c r="Z408" s="239"/>
    </row>
    <row r="409" spans="1:26" ht="14.25" customHeight="1">
      <c r="A409" s="239"/>
      <c r="B409" s="239"/>
      <c r="C409" s="239"/>
      <c r="D409" s="239"/>
      <c r="E409" s="239"/>
      <c r="F409" s="239"/>
      <c r="G409" s="239"/>
      <c r="H409" s="239"/>
      <c r="I409" s="239"/>
      <c r="J409" s="239"/>
      <c r="K409" s="239"/>
      <c r="L409" s="239"/>
      <c r="M409" s="239"/>
      <c r="N409" s="239"/>
      <c r="O409" s="239"/>
      <c r="P409" s="239"/>
      <c r="Q409" s="239"/>
      <c r="R409" s="239"/>
      <c r="S409" s="239"/>
      <c r="T409" s="239"/>
      <c r="U409" s="239"/>
      <c r="V409" s="239"/>
      <c r="W409" s="239"/>
      <c r="X409" s="239"/>
      <c r="Y409" s="239"/>
      <c r="Z409" s="239"/>
    </row>
    <row r="410" spans="1:26" ht="14.25" customHeight="1">
      <c r="A410" s="239"/>
      <c r="B410" s="239"/>
      <c r="C410" s="239"/>
      <c r="D410" s="239"/>
      <c r="E410" s="239"/>
      <c r="F410" s="239"/>
      <c r="G410" s="239"/>
      <c r="H410" s="239"/>
      <c r="I410" s="239"/>
      <c r="J410" s="239"/>
      <c r="K410" s="239"/>
      <c r="L410" s="239"/>
      <c r="M410" s="239"/>
      <c r="N410" s="239"/>
      <c r="O410" s="239"/>
      <c r="P410" s="239"/>
      <c r="Q410" s="239"/>
      <c r="R410" s="239"/>
      <c r="S410" s="239"/>
      <c r="T410" s="239"/>
      <c r="U410" s="239"/>
      <c r="V410" s="239"/>
      <c r="W410" s="239"/>
      <c r="X410" s="239"/>
      <c r="Y410" s="239"/>
      <c r="Z410" s="239"/>
    </row>
    <row r="411" spans="1:26" ht="14.25" customHeight="1">
      <c r="A411" s="239"/>
      <c r="B411" s="239"/>
      <c r="C411" s="239"/>
      <c r="D411" s="239"/>
      <c r="E411" s="239"/>
      <c r="F411" s="239"/>
      <c r="G411" s="239"/>
      <c r="H411" s="239"/>
      <c r="I411" s="239"/>
      <c r="J411" s="239"/>
      <c r="K411" s="239"/>
      <c r="L411" s="239"/>
      <c r="M411" s="239"/>
      <c r="N411" s="239"/>
      <c r="O411" s="239"/>
      <c r="P411" s="239"/>
      <c r="Q411" s="239"/>
      <c r="R411" s="239"/>
      <c r="S411" s="239"/>
      <c r="T411" s="239"/>
      <c r="U411" s="239"/>
      <c r="V411" s="239"/>
      <c r="W411" s="239"/>
      <c r="X411" s="239"/>
      <c r="Y411" s="239"/>
      <c r="Z411" s="239"/>
    </row>
    <row r="412" spans="1:26" ht="14.25" customHeight="1">
      <c r="A412" s="239"/>
      <c r="B412" s="239"/>
      <c r="C412" s="239"/>
      <c r="D412" s="239"/>
      <c r="E412" s="239"/>
      <c r="F412" s="239"/>
      <c r="G412" s="239"/>
      <c r="H412" s="239"/>
      <c r="I412" s="239"/>
      <c r="J412" s="239"/>
      <c r="K412" s="239"/>
      <c r="L412" s="239"/>
      <c r="M412" s="239"/>
      <c r="N412" s="239"/>
      <c r="O412" s="239"/>
      <c r="P412" s="239"/>
      <c r="Q412" s="239"/>
      <c r="R412" s="239"/>
      <c r="S412" s="239"/>
      <c r="T412" s="239"/>
      <c r="U412" s="239"/>
      <c r="V412" s="239"/>
      <c r="W412" s="239"/>
      <c r="X412" s="239"/>
      <c r="Y412" s="239"/>
      <c r="Z412" s="239"/>
    </row>
    <row r="413" spans="1:26" ht="14.25" customHeight="1">
      <c r="A413" s="239"/>
      <c r="B413" s="239"/>
      <c r="C413" s="239"/>
      <c r="D413" s="239"/>
      <c r="E413" s="239"/>
      <c r="F413" s="239"/>
      <c r="G413" s="239"/>
      <c r="H413" s="239"/>
      <c r="I413" s="239"/>
      <c r="J413" s="239"/>
      <c r="K413" s="239"/>
      <c r="L413" s="239"/>
      <c r="M413" s="239"/>
      <c r="N413" s="239"/>
      <c r="O413" s="239"/>
      <c r="P413" s="239"/>
      <c r="Q413" s="239"/>
      <c r="R413" s="239"/>
      <c r="S413" s="239"/>
      <c r="T413" s="239"/>
      <c r="U413" s="239"/>
      <c r="V413" s="239"/>
      <c r="W413" s="239"/>
      <c r="X413" s="239"/>
      <c r="Y413" s="239"/>
      <c r="Z413" s="239"/>
    </row>
    <row r="414" spans="1:26" ht="14.25" customHeight="1">
      <c r="A414" s="239"/>
      <c r="B414" s="239"/>
      <c r="C414" s="239"/>
      <c r="D414" s="239"/>
      <c r="E414" s="239"/>
      <c r="F414" s="239"/>
      <c r="G414" s="239"/>
      <c r="H414" s="239"/>
      <c r="I414" s="239"/>
      <c r="J414" s="239"/>
      <c r="K414" s="239"/>
      <c r="L414" s="239"/>
      <c r="M414" s="239"/>
      <c r="N414" s="239"/>
      <c r="O414" s="239"/>
      <c r="P414" s="239"/>
      <c r="Q414" s="239"/>
      <c r="R414" s="239"/>
      <c r="S414" s="239"/>
      <c r="T414" s="239"/>
      <c r="U414" s="239"/>
      <c r="V414" s="239"/>
      <c r="W414" s="239"/>
      <c r="X414" s="239"/>
      <c r="Y414" s="239"/>
      <c r="Z414" s="239"/>
    </row>
    <row r="415" spans="1:26" ht="14.25" customHeight="1">
      <c r="A415" s="239"/>
      <c r="B415" s="239"/>
      <c r="C415" s="239"/>
      <c r="D415" s="239"/>
      <c r="E415" s="239"/>
      <c r="F415" s="239"/>
      <c r="G415" s="239"/>
      <c r="H415" s="239"/>
      <c r="I415" s="239"/>
      <c r="J415" s="239"/>
      <c r="K415" s="239"/>
      <c r="L415" s="239"/>
      <c r="M415" s="239"/>
      <c r="N415" s="239"/>
      <c r="O415" s="239"/>
      <c r="P415" s="239"/>
      <c r="Q415" s="239"/>
      <c r="R415" s="239"/>
      <c r="S415" s="239"/>
      <c r="T415" s="239"/>
      <c r="U415" s="239"/>
      <c r="V415" s="239"/>
      <c r="W415" s="239"/>
      <c r="X415" s="239"/>
      <c r="Y415" s="239"/>
      <c r="Z415" s="239"/>
    </row>
    <row r="416" spans="1:26" ht="14.25" customHeight="1">
      <c r="A416" s="239"/>
      <c r="B416" s="239"/>
      <c r="C416" s="239"/>
      <c r="D416" s="239"/>
      <c r="E416" s="239"/>
      <c r="F416" s="239"/>
      <c r="G416" s="239"/>
      <c r="H416" s="239"/>
      <c r="I416" s="239"/>
      <c r="J416" s="239"/>
      <c r="K416" s="239"/>
      <c r="L416" s="239"/>
      <c r="M416" s="239"/>
      <c r="N416" s="239"/>
      <c r="O416" s="239"/>
      <c r="P416" s="239"/>
      <c r="Q416" s="239"/>
      <c r="R416" s="239"/>
      <c r="S416" s="239"/>
      <c r="T416" s="239"/>
      <c r="U416" s="239"/>
      <c r="V416" s="239"/>
      <c r="W416" s="239"/>
      <c r="X416" s="239"/>
      <c r="Y416" s="239"/>
      <c r="Z416" s="239"/>
    </row>
    <row r="417" spans="1:26" ht="14.25" customHeight="1">
      <c r="A417" s="239"/>
      <c r="B417" s="239"/>
      <c r="C417" s="239"/>
      <c r="D417" s="239"/>
      <c r="E417" s="239"/>
      <c r="F417" s="239"/>
      <c r="G417" s="239"/>
      <c r="H417" s="239"/>
      <c r="I417" s="239"/>
      <c r="J417" s="239"/>
      <c r="K417" s="239"/>
      <c r="L417" s="239"/>
      <c r="M417" s="239"/>
      <c r="N417" s="239"/>
      <c r="O417" s="239"/>
      <c r="P417" s="239"/>
      <c r="Q417" s="239"/>
      <c r="R417" s="239"/>
      <c r="S417" s="239"/>
      <c r="T417" s="239"/>
      <c r="U417" s="239"/>
      <c r="V417" s="239"/>
      <c r="W417" s="239"/>
      <c r="X417" s="239"/>
      <c r="Y417" s="239"/>
      <c r="Z417" s="239"/>
    </row>
    <row r="418" spans="1:26" ht="14.25" customHeight="1">
      <c r="A418" s="239"/>
      <c r="B418" s="239"/>
      <c r="C418" s="239"/>
      <c r="D418" s="239"/>
      <c r="E418" s="239"/>
      <c r="F418" s="239"/>
      <c r="G418" s="239"/>
      <c r="H418" s="239"/>
      <c r="I418" s="239"/>
      <c r="J418" s="239"/>
      <c r="K418" s="239"/>
      <c r="L418" s="239"/>
      <c r="M418" s="239"/>
      <c r="N418" s="239"/>
      <c r="O418" s="239"/>
      <c r="P418" s="239"/>
      <c r="Q418" s="239"/>
      <c r="R418" s="239"/>
      <c r="S418" s="239"/>
      <c r="T418" s="239"/>
      <c r="U418" s="239"/>
      <c r="V418" s="239"/>
      <c r="W418" s="239"/>
      <c r="X418" s="239"/>
      <c r="Y418" s="239"/>
      <c r="Z418" s="239"/>
    </row>
    <row r="419" spans="1:26" ht="14.25" customHeight="1">
      <c r="A419" s="239"/>
      <c r="B419" s="239"/>
      <c r="C419" s="239"/>
      <c r="D419" s="239"/>
      <c r="E419" s="239"/>
      <c r="F419" s="239"/>
      <c r="G419" s="239"/>
      <c r="H419" s="239"/>
      <c r="I419" s="239"/>
      <c r="J419" s="239"/>
      <c r="K419" s="239"/>
      <c r="L419" s="239"/>
      <c r="M419" s="239"/>
      <c r="N419" s="239"/>
      <c r="O419" s="239"/>
      <c r="P419" s="239"/>
      <c r="Q419" s="239"/>
      <c r="R419" s="239"/>
      <c r="S419" s="239"/>
      <c r="T419" s="239"/>
      <c r="U419" s="239"/>
      <c r="V419" s="239"/>
      <c r="W419" s="239"/>
      <c r="X419" s="239"/>
      <c r="Y419" s="239"/>
      <c r="Z419" s="239"/>
    </row>
    <row r="420" spans="1:26" ht="14.25" customHeight="1">
      <c r="A420" s="239"/>
      <c r="B420" s="239"/>
      <c r="C420" s="239"/>
      <c r="D420" s="239"/>
      <c r="E420" s="239"/>
      <c r="F420" s="239"/>
      <c r="G420" s="239"/>
      <c r="H420" s="239"/>
      <c r="I420" s="239"/>
      <c r="J420" s="239"/>
      <c r="K420" s="239"/>
      <c r="L420" s="239"/>
      <c r="M420" s="239"/>
      <c r="N420" s="239"/>
      <c r="O420" s="239"/>
      <c r="P420" s="239"/>
      <c r="Q420" s="239"/>
      <c r="R420" s="239"/>
      <c r="S420" s="239"/>
      <c r="T420" s="239"/>
      <c r="U420" s="239"/>
      <c r="V420" s="239"/>
      <c r="W420" s="239"/>
      <c r="X420" s="239"/>
      <c r="Y420" s="239"/>
      <c r="Z420" s="239"/>
    </row>
    <row r="421" spans="1:26" ht="14.25" customHeight="1">
      <c r="A421" s="239"/>
      <c r="B421" s="239"/>
      <c r="C421" s="239"/>
      <c r="D421" s="239"/>
      <c r="E421" s="239"/>
      <c r="F421" s="239"/>
      <c r="G421" s="239"/>
      <c r="H421" s="239"/>
      <c r="I421" s="239"/>
      <c r="J421" s="239"/>
      <c r="K421" s="239"/>
      <c r="L421" s="239"/>
      <c r="M421" s="239"/>
      <c r="N421" s="239"/>
      <c r="O421" s="239"/>
      <c r="P421" s="239"/>
      <c r="Q421" s="239"/>
      <c r="R421" s="239"/>
      <c r="S421" s="239"/>
      <c r="T421" s="239"/>
      <c r="U421" s="239"/>
      <c r="V421" s="239"/>
      <c r="W421" s="239"/>
      <c r="X421" s="239"/>
      <c r="Y421" s="239"/>
      <c r="Z421" s="239"/>
    </row>
    <row r="422" spans="1:26" ht="14.25" customHeight="1">
      <c r="A422" s="239"/>
      <c r="B422" s="239"/>
      <c r="C422" s="239"/>
      <c r="D422" s="239"/>
      <c r="E422" s="239"/>
      <c r="F422" s="239"/>
      <c r="G422" s="239"/>
      <c r="H422" s="239"/>
      <c r="I422" s="239"/>
      <c r="J422" s="239"/>
      <c r="K422" s="239"/>
      <c r="L422" s="239"/>
      <c r="M422" s="239"/>
      <c r="N422" s="239"/>
      <c r="O422" s="239"/>
      <c r="P422" s="239"/>
      <c r="Q422" s="239"/>
      <c r="R422" s="239"/>
      <c r="S422" s="239"/>
      <c r="T422" s="239"/>
      <c r="U422" s="239"/>
      <c r="V422" s="239"/>
      <c r="W422" s="239"/>
      <c r="X422" s="239"/>
      <c r="Y422" s="239"/>
      <c r="Z422" s="239"/>
    </row>
    <row r="423" spans="1:26" ht="14.25" customHeight="1">
      <c r="A423" s="239"/>
      <c r="B423" s="239"/>
      <c r="C423" s="239"/>
      <c r="D423" s="239"/>
      <c r="E423" s="239"/>
      <c r="F423" s="239"/>
      <c r="G423" s="239"/>
      <c r="H423" s="239"/>
      <c r="I423" s="239"/>
      <c r="J423" s="239"/>
      <c r="K423" s="239"/>
      <c r="L423" s="239"/>
      <c r="M423" s="239"/>
      <c r="N423" s="239"/>
      <c r="O423" s="239"/>
      <c r="P423" s="239"/>
      <c r="Q423" s="239"/>
      <c r="R423" s="239"/>
      <c r="S423" s="239"/>
      <c r="T423" s="239"/>
      <c r="U423" s="239"/>
      <c r="V423" s="239"/>
      <c r="W423" s="239"/>
      <c r="X423" s="239"/>
      <c r="Y423" s="239"/>
      <c r="Z423" s="239"/>
    </row>
    <row r="424" spans="1:26" ht="14.25" customHeight="1">
      <c r="A424" s="239"/>
      <c r="B424" s="239"/>
      <c r="C424" s="239"/>
      <c r="D424" s="239"/>
      <c r="E424" s="239"/>
      <c r="F424" s="239"/>
      <c r="G424" s="239"/>
      <c r="H424" s="239"/>
      <c r="I424" s="239"/>
      <c r="J424" s="239"/>
      <c r="K424" s="239"/>
      <c r="L424" s="239"/>
      <c r="M424" s="239"/>
      <c r="N424" s="239"/>
      <c r="O424" s="239"/>
      <c r="P424" s="239"/>
      <c r="Q424" s="239"/>
      <c r="R424" s="239"/>
      <c r="S424" s="239"/>
      <c r="T424" s="239"/>
      <c r="U424" s="239"/>
      <c r="V424" s="239"/>
      <c r="W424" s="239"/>
      <c r="X424" s="239"/>
      <c r="Y424" s="239"/>
      <c r="Z424" s="239"/>
    </row>
    <row r="425" spans="1:26" ht="14.25" customHeight="1">
      <c r="A425" s="239"/>
      <c r="B425" s="239"/>
      <c r="C425" s="239"/>
      <c r="D425" s="239"/>
      <c r="E425" s="239"/>
      <c r="F425" s="239"/>
      <c r="G425" s="239"/>
      <c r="H425" s="239"/>
      <c r="I425" s="239"/>
      <c r="J425" s="239"/>
      <c r="K425" s="239"/>
      <c r="L425" s="239"/>
      <c r="M425" s="239"/>
      <c r="N425" s="239"/>
      <c r="O425" s="239"/>
      <c r="P425" s="239"/>
      <c r="Q425" s="239"/>
      <c r="R425" s="239"/>
      <c r="S425" s="239"/>
      <c r="T425" s="239"/>
      <c r="U425" s="239"/>
      <c r="V425" s="239"/>
      <c r="W425" s="239"/>
      <c r="X425" s="239"/>
      <c r="Y425" s="239"/>
      <c r="Z425" s="239"/>
    </row>
    <row r="426" spans="1:26" ht="14.25" customHeight="1">
      <c r="A426" s="239"/>
      <c r="B426" s="239"/>
      <c r="C426" s="239"/>
      <c r="D426" s="239"/>
      <c r="E426" s="239"/>
      <c r="F426" s="239"/>
      <c r="G426" s="239"/>
      <c r="H426" s="239"/>
      <c r="I426" s="239"/>
      <c r="J426" s="239"/>
      <c r="K426" s="239"/>
      <c r="L426" s="239"/>
      <c r="M426" s="239"/>
      <c r="N426" s="239"/>
      <c r="O426" s="239"/>
      <c r="P426" s="239"/>
      <c r="Q426" s="239"/>
      <c r="R426" s="239"/>
      <c r="S426" s="239"/>
      <c r="T426" s="239"/>
      <c r="U426" s="239"/>
      <c r="V426" s="239"/>
      <c r="W426" s="239"/>
      <c r="X426" s="239"/>
      <c r="Y426" s="239"/>
      <c r="Z426" s="239"/>
    </row>
    <row r="427" spans="1:26" ht="14.25" customHeight="1">
      <c r="A427" s="239"/>
      <c r="B427" s="239"/>
      <c r="C427" s="239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239"/>
      <c r="Q427" s="239"/>
      <c r="R427" s="239"/>
      <c r="S427" s="239"/>
      <c r="T427" s="239"/>
      <c r="U427" s="239"/>
      <c r="V427" s="239"/>
      <c r="W427" s="239"/>
      <c r="X427" s="239"/>
      <c r="Y427" s="239"/>
      <c r="Z427" s="239"/>
    </row>
    <row r="428" spans="1:26" ht="14.25" customHeight="1">
      <c r="A428" s="239"/>
      <c r="B428" s="239"/>
      <c r="C428" s="239"/>
      <c r="D428" s="239"/>
      <c r="E428" s="239"/>
      <c r="F428" s="239"/>
      <c r="G428" s="239"/>
      <c r="H428" s="239"/>
      <c r="I428" s="239"/>
      <c r="J428" s="239"/>
      <c r="K428" s="239"/>
      <c r="L428" s="239"/>
      <c r="M428" s="239"/>
      <c r="N428" s="239"/>
      <c r="O428" s="239"/>
      <c r="P428" s="239"/>
      <c r="Q428" s="239"/>
      <c r="R428" s="239"/>
      <c r="S428" s="239"/>
      <c r="T428" s="239"/>
      <c r="U428" s="239"/>
      <c r="V428" s="239"/>
      <c r="W428" s="239"/>
      <c r="X428" s="239"/>
      <c r="Y428" s="239"/>
      <c r="Z428" s="239"/>
    </row>
    <row r="429" spans="1:26" ht="14.25" customHeight="1">
      <c r="A429" s="239"/>
      <c r="B429" s="239"/>
      <c r="C429" s="239"/>
      <c r="D429" s="239"/>
      <c r="E429" s="239"/>
      <c r="F429" s="239"/>
      <c r="G429" s="239"/>
      <c r="H429" s="239"/>
      <c r="I429" s="239"/>
      <c r="J429" s="239"/>
      <c r="K429" s="239"/>
      <c r="L429" s="239"/>
      <c r="M429" s="239"/>
      <c r="N429" s="239"/>
      <c r="O429" s="239"/>
      <c r="P429" s="239"/>
      <c r="Q429" s="239"/>
      <c r="R429" s="239"/>
      <c r="S429" s="239"/>
      <c r="T429" s="239"/>
      <c r="U429" s="239"/>
      <c r="V429" s="239"/>
      <c r="W429" s="239"/>
      <c r="X429" s="239"/>
      <c r="Y429" s="239"/>
      <c r="Z429" s="239"/>
    </row>
    <row r="430" spans="1:26" ht="14.25" customHeight="1">
      <c r="A430" s="239"/>
      <c r="B430" s="239"/>
      <c r="C430" s="239"/>
      <c r="D430" s="239"/>
      <c r="E430" s="239"/>
      <c r="F430" s="239"/>
      <c r="G430" s="239"/>
      <c r="H430" s="239"/>
      <c r="I430" s="239"/>
      <c r="J430" s="239"/>
      <c r="K430" s="239"/>
      <c r="L430" s="239"/>
      <c r="M430" s="239"/>
      <c r="N430" s="239"/>
      <c r="O430" s="239"/>
      <c r="P430" s="239"/>
      <c r="Q430" s="239"/>
      <c r="R430" s="239"/>
      <c r="S430" s="239"/>
      <c r="T430" s="239"/>
      <c r="U430" s="239"/>
      <c r="V430" s="239"/>
      <c r="W430" s="239"/>
      <c r="X430" s="239"/>
      <c r="Y430" s="239"/>
      <c r="Z430" s="239"/>
    </row>
    <row r="431" spans="1:26" ht="14.25" customHeight="1">
      <c r="A431" s="239"/>
      <c r="B431" s="239"/>
      <c r="C431" s="239"/>
      <c r="D431" s="239"/>
      <c r="E431" s="239"/>
      <c r="F431" s="239"/>
      <c r="G431" s="239"/>
      <c r="H431" s="239"/>
      <c r="I431" s="239"/>
      <c r="J431" s="239"/>
      <c r="K431" s="239"/>
      <c r="L431" s="239"/>
      <c r="M431" s="239"/>
      <c r="N431" s="239"/>
      <c r="O431" s="239"/>
      <c r="P431" s="239"/>
      <c r="Q431" s="239"/>
      <c r="R431" s="239"/>
      <c r="S431" s="239"/>
      <c r="T431" s="239"/>
      <c r="U431" s="239"/>
      <c r="V431" s="239"/>
      <c r="W431" s="239"/>
      <c r="X431" s="239"/>
      <c r="Y431" s="239"/>
      <c r="Z431" s="239"/>
    </row>
    <row r="432" spans="1:26" ht="14.25" customHeight="1">
      <c r="A432" s="239"/>
      <c r="B432" s="239"/>
      <c r="C432" s="239"/>
      <c r="D432" s="239"/>
      <c r="E432" s="239"/>
      <c r="F432" s="239"/>
      <c r="G432" s="239"/>
      <c r="H432" s="239"/>
      <c r="I432" s="239"/>
      <c r="J432" s="239"/>
      <c r="K432" s="239"/>
      <c r="L432" s="239"/>
      <c r="M432" s="239"/>
      <c r="N432" s="239"/>
      <c r="O432" s="239"/>
      <c r="P432" s="239"/>
      <c r="Q432" s="239"/>
      <c r="R432" s="239"/>
      <c r="S432" s="239"/>
      <c r="T432" s="239"/>
      <c r="U432" s="239"/>
      <c r="V432" s="239"/>
      <c r="W432" s="239"/>
      <c r="X432" s="239"/>
      <c r="Y432" s="239"/>
      <c r="Z432" s="239"/>
    </row>
    <row r="433" spans="1:26" ht="14.25" customHeight="1">
      <c r="A433" s="239"/>
      <c r="B433" s="239"/>
      <c r="C433" s="239"/>
      <c r="D433" s="239"/>
      <c r="E433" s="239"/>
      <c r="F433" s="239"/>
      <c r="G433" s="239"/>
      <c r="H433" s="239"/>
      <c r="I433" s="239"/>
      <c r="J433" s="239"/>
      <c r="K433" s="239"/>
      <c r="L433" s="239"/>
      <c r="M433" s="239"/>
      <c r="N433" s="239"/>
      <c r="O433" s="239"/>
      <c r="P433" s="239"/>
      <c r="Q433" s="239"/>
      <c r="R433" s="239"/>
      <c r="S433" s="239"/>
      <c r="T433" s="239"/>
      <c r="U433" s="239"/>
      <c r="V433" s="239"/>
      <c r="W433" s="239"/>
      <c r="X433" s="239"/>
      <c r="Y433" s="239"/>
      <c r="Z433" s="239"/>
    </row>
    <row r="434" spans="1:26" ht="14.25" customHeight="1">
      <c r="A434" s="239"/>
      <c r="B434" s="239"/>
      <c r="C434" s="239"/>
      <c r="D434" s="239"/>
      <c r="E434" s="239"/>
      <c r="F434" s="239"/>
      <c r="G434" s="239"/>
      <c r="H434" s="239"/>
      <c r="I434" s="239"/>
      <c r="J434" s="239"/>
      <c r="K434" s="239"/>
      <c r="L434" s="239"/>
      <c r="M434" s="239"/>
      <c r="N434" s="239"/>
      <c r="O434" s="239"/>
      <c r="P434" s="239"/>
      <c r="Q434" s="239"/>
      <c r="R434" s="239"/>
      <c r="S434" s="239"/>
      <c r="T434" s="239"/>
      <c r="U434" s="239"/>
      <c r="V434" s="239"/>
      <c r="W434" s="239"/>
      <c r="X434" s="239"/>
      <c r="Y434" s="239"/>
      <c r="Z434" s="239"/>
    </row>
    <row r="435" spans="1:26" ht="14.25" customHeight="1">
      <c r="A435" s="239"/>
      <c r="B435" s="239"/>
      <c r="C435" s="239"/>
      <c r="D435" s="239"/>
      <c r="E435" s="239"/>
      <c r="F435" s="239"/>
      <c r="G435" s="239"/>
      <c r="H435" s="239"/>
      <c r="I435" s="239"/>
      <c r="J435" s="239"/>
      <c r="K435" s="239"/>
      <c r="L435" s="239"/>
      <c r="M435" s="239"/>
      <c r="N435" s="239"/>
      <c r="O435" s="239"/>
      <c r="P435" s="239"/>
      <c r="Q435" s="239"/>
      <c r="R435" s="239"/>
      <c r="S435" s="239"/>
      <c r="T435" s="239"/>
      <c r="U435" s="239"/>
      <c r="V435" s="239"/>
      <c r="W435" s="239"/>
      <c r="X435" s="239"/>
      <c r="Y435" s="239"/>
      <c r="Z435" s="239"/>
    </row>
    <row r="436" spans="1:26" ht="14.25" customHeight="1">
      <c r="A436" s="239"/>
      <c r="B436" s="239"/>
      <c r="C436" s="239"/>
      <c r="D436" s="239"/>
      <c r="E436" s="239"/>
      <c r="F436" s="239"/>
      <c r="G436" s="239"/>
      <c r="H436" s="239"/>
      <c r="I436" s="239"/>
      <c r="J436" s="239"/>
      <c r="K436" s="239"/>
      <c r="L436" s="239"/>
      <c r="M436" s="239"/>
      <c r="N436" s="239"/>
      <c r="O436" s="239"/>
      <c r="P436" s="239"/>
      <c r="Q436" s="239"/>
      <c r="R436" s="239"/>
      <c r="S436" s="239"/>
      <c r="T436" s="239"/>
      <c r="U436" s="239"/>
      <c r="V436" s="239"/>
      <c r="W436" s="239"/>
      <c r="X436" s="239"/>
      <c r="Y436" s="239"/>
      <c r="Z436" s="239"/>
    </row>
    <row r="437" spans="1:26" ht="14.25" customHeight="1">
      <c r="A437" s="239"/>
      <c r="B437" s="239"/>
      <c r="C437" s="239"/>
      <c r="D437" s="239"/>
      <c r="E437" s="239"/>
      <c r="F437" s="239"/>
      <c r="G437" s="239"/>
      <c r="H437" s="239"/>
      <c r="I437" s="239"/>
      <c r="J437" s="239"/>
      <c r="K437" s="239"/>
      <c r="L437" s="239"/>
      <c r="M437" s="239"/>
      <c r="N437" s="239"/>
      <c r="O437" s="239"/>
      <c r="P437" s="239"/>
      <c r="Q437" s="239"/>
      <c r="R437" s="239"/>
      <c r="S437" s="239"/>
      <c r="T437" s="239"/>
      <c r="U437" s="239"/>
      <c r="V437" s="239"/>
      <c r="W437" s="239"/>
      <c r="X437" s="239"/>
      <c r="Y437" s="239"/>
      <c r="Z437" s="239"/>
    </row>
    <row r="438" spans="1:26" ht="14.25" customHeight="1">
      <c r="A438" s="239"/>
      <c r="B438" s="239"/>
      <c r="C438" s="239"/>
      <c r="D438" s="239"/>
      <c r="E438" s="239"/>
      <c r="F438" s="239"/>
      <c r="G438" s="239"/>
      <c r="H438" s="239"/>
      <c r="I438" s="239"/>
      <c r="J438" s="239"/>
      <c r="K438" s="239"/>
      <c r="L438" s="239"/>
      <c r="M438" s="239"/>
      <c r="N438" s="239"/>
      <c r="O438" s="239"/>
      <c r="P438" s="239"/>
      <c r="Q438" s="239"/>
      <c r="R438" s="239"/>
      <c r="S438" s="239"/>
      <c r="T438" s="239"/>
      <c r="U438" s="239"/>
      <c r="V438" s="239"/>
      <c r="W438" s="239"/>
      <c r="X438" s="239"/>
      <c r="Y438" s="239"/>
      <c r="Z438" s="239"/>
    </row>
    <row r="439" spans="1:26" ht="14.25" customHeight="1">
      <c r="A439" s="239"/>
      <c r="B439" s="239"/>
      <c r="C439" s="239"/>
      <c r="D439" s="239"/>
      <c r="E439" s="239"/>
      <c r="F439" s="239"/>
      <c r="G439" s="239"/>
      <c r="H439" s="239"/>
      <c r="I439" s="239"/>
      <c r="J439" s="239"/>
      <c r="K439" s="239"/>
      <c r="L439" s="239"/>
      <c r="M439" s="239"/>
      <c r="N439" s="239"/>
      <c r="O439" s="239"/>
      <c r="P439" s="239"/>
      <c r="Q439" s="239"/>
      <c r="R439" s="239"/>
      <c r="S439" s="239"/>
      <c r="T439" s="239"/>
      <c r="U439" s="239"/>
      <c r="V439" s="239"/>
      <c r="W439" s="239"/>
      <c r="X439" s="239"/>
      <c r="Y439" s="239"/>
      <c r="Z439" s="239"/>
    </row>
    <row r="440" spans="1:26" ht="14.25" customHeight="1">
      <c r="A440" s="239"/>
      <c r="B440" s="239"/>
      <c r="C440" s="239"/>
      <c r="D440" s="239"/>
      <c r="E440" s="239"/>
      <c r="F440" s="239"/>
      <c r="G440" s="239"/>
      <c r="H440" s="239"/>
      <c r="I440" s="239"/>
      <c r="J440" s="239"/>
      <c r="K440" s="239"/>
      <c r="L440" s="239"/>
      <c r="M440" s="239"/>
      <c r="N440" s="239"/>
      <c r="O440" s="239"/>
      <c r="P440" s="239"/>
      <c r="Q440" s="239"/>
      <c r="R440" s="239"/>
      <c r="S440" s="239"/>
      <c r="T440" s="239"/>
      <c r="U440" s="239"/>
      <c r="V440" s="239"/>
      <c r="W440" s="239"/>
      <c r="X440" s="239"/>
      <c r="Y440" s="239"/>
      <c r="Z440" s="239"/>
    </row>
    <row r="441" spans="1:26" ht="14.25" customHeight="1">
      <c r="A441" s="239"/>
      <c r="B441" s="239"/>
      <c r="C441" s="239"/>
      <c r="D441" s="239"/>
      <c r="E441" s="239"/>
      <c r="F441" s="239"/>
      <c r="G441" s="239"/>
      <c r="H441" s="239"/>
      <c r="I441" s="239"/>
      <c r="J441" s="239"/>
      <c r="K441" s="239"/>
      <c r="L441" s="239"/>
      <c r="M441" s="239"/>
      <c r="N441" s="239"/>
      <c r="O441" s="239"/>
      <c r="P441" s="239"/>
      <c r="Q441" s="239"/>
      <c r="R441" s="239"/>
      <c r="S441" s="239"/>
      <c r="T441" s="239"/>
      <c r="U441" s="239"/>
      <c r="V441" s="239"/>
      <c r="W441" s="239"/>
      <c r="X441" s="239"/>
      <c r="Y441" s="239"/>
      <c r="Z441" s="239"/>
    </row>
    <row r="442" spans="1:26" ht="14.25" customHeight="1">
      <c r="A442" s="239"/>
      <c r="B442" s="239"/>
      <c r="C442" s="239"/>
      <c r="D442" s="239"/>
      <c r="E442" s="239"/>
      <c r="F442" s="239"/>
      <c r="G442" s="239"/>
      <c r="H442" s="239"/>
      <c r="I442" s="239"/>
      <c r="J442" s="239"/>
      <c r="K442" s="239"/>
      <c r="L442" s="239"/>
      <c r="M442" s="239"/>
      <c r="N442" s="239"/>
      <c r="O442" s="239"/>
      <c r="P442" s="239"/>
      <c r="Q442" s="239"/>
      <c r="R442" s="239"/>
      <c r="S442" s="239"/>
      <c r="T442" s="239"/>
      <c r="U442" s="239"/>
      <c r="V442" s="239"/>
      <c r="W442" s="239"/>
      <c r="X442" s="239"/>
      <c r="Y442" s="239"/>
      <c r="Z442" s="239"/>
    </row>
    <row r="443" spans="1:26" ht="14.25" customHeight="1">
      <c r="A443" s="239"/>
      <c r="B443" s="239"/>
      <c r="C443" s="239"/>
      <c r="D443" s="239"/>
      <c r="E443" s="239"/>
      <c r="F443" s="239"/>
      <c r="G443" s="239"/>
      <c r="H443" s="239"/>
      <c r="I443" s="239"/>
      <c r="J443" s="239"/>
      <c r="K443" s="239"/>
      <c r="L443" s="239"/>
      <c r="M443" s="239"/>
      <c r="N443" s="239"/>
      <c r="O443" s="239"/>
      <c r="P443" s="239"/>
      <c r="Q443" s="239"/>
      <c r="R443" s="239"/>
      <c r="S443" s="239"/>
      <c r="T443" s="239"/>
      <c r="U443" s="239"/>
      <c r="V443" s="239"/>
      <c r="W443" s="239"/>
      <c r="X443" s="239"/>
      <c r="Y443" s="239"/>
      <c r="Z443" s="239"/>
    </row>
    <row r="444" spans="1:26" ht="14.25" customHeight="1">
      <c r="A444" s="239"/>
      <c r="B444" s="239"/>
      <c r="C444" s="239"/>
      <c r="D444" s="239"/>
      <c r="E444" s="239"/>
      <c r="F444" s="239"/>
      <c r="G444" s="239"/>
      <c r="H444" s="239"/>
      <c r="I444" s="239"/>
      <c r="J444" s="239"/>
      <c r="K444" s="239"/>
      <c r="L444" s="239"/>
      <c r="M444" s="239"/>
      <c r="N444" s="239"/>
      <c r="O444" s="239"/>
      <c r="P444" s="239"/>
      <c r="Q444" s="239"/>
      <c r="R444" s="239"/>
      <c r="S444" s="239"/>
      <c r="T444" s="239"/>
      <c r="U444" s="239"/>
      <c r="V444" s="239"/>
      <c r="W444" s="239"/>
      <c r="X444" s="239"/>
      <c r="Y444" s="239"/>
      <c r="Z444" s="239"/>
    </row>
    <row r="445" spans="1:26" ht="14.25" customHeight="1">
      <c r="A445" s="239"/>
      <c r="B445" s="239"/>
      <c r="C445" s="239"/>
      <c r="D445" s="239"/>
      <c r="E445" s="239"/>
      <c r="F445" s="239"/>
      <c r="G445" s="239"/>
      <c r="H445" s="239"/>
      <c r="I445" s="239"/>
      <c r="J445" s="239"/>
      <c r="K445" s="239"/>
      <c r="L445" s="239"/>
      <c r="M445" s="239"/>
      <c r="N445" s="239"/>
      <c r="O445" s="239"/>
      <c r="P445" s="239"/>
      <c r="Q445" s="239"/>
      <c r="R445" s="239"/>
      <c r="S445" s="239"/>
      <c r="T445" s="239"/>
      <c r="U445" s="239"/>
      <c r="V445" s="239"/>
      <c r="W445" s="239"/>
      <c r="X445" s="239"/>
      <c r="Y445" s="239"/>
      <c r="Z445" s="239"/>
    </row>
    <row r="446" spans="1:26" ht="14.25" customHeight="1">
      <c r="A446" s="239"/>
      <c r="B446" s="239"/>
      <c r="C446" s="239"/>
      <c r="D446" s="239"/>
      <c r="E446" s="239"/>
      <c r="F446" s="239"/>
      <c r="G446" s="239"/>
      <c r="H446" s="239"/>
      <c r="I446" s="239"/>
      <c r="J446" s="239"/>
      <c r="K446" s="239"/>
      <c r="L446" s="239"/>
      <c r="M446" s="239"/>
      <c r="N446" s="239"/>
      <c r="O446" s="239"/>
      <c r="P446" s="239"/>
      <c r="Q446" s="239"/>
      <c r="R446" s="239"/>
      <c r="S446" s="239"/>
      <c r="T446" s="239"/>
      <c r="U446" s="239"/>
      <c r="V446" s="239"/>
      <c r="W446" s="239"/>
      <c r="X446" s="239"/>
      <c r="Y446" s="239"/>
      <c r="Z446" s="239"/>
    </row>
    <row r="447" spans="1:26" ht="14.25" customHeight="1">
      <c r="A447" s="239"/>
      <c r="B447" s="239"/>
      <c r="C447" s="239"/>
      <c r="D447" s="239"/>
      <c r="E447" s="239"/>
      <c r="F447" s="239"/>
      <c r="G447" s="239"/>
      <c r="H447" s="239"/>
      <c r="I447" s="239"/>
      <c r="J447" s="239"/>
      <c r="K447" s="239"/>
      <c r="L447" s="239"/>
      <c r="M447" s="239"/>
      <c r="N447" s="239"/>
      <c r="O447" s="239"/>
      <c r="P447" s="239"/>
      <c r="Q447" s="239"/>
      <c r="R447" s="239"/>
      <c r="S447" s="239"/>
      <c r="T447" s="239"/>
      <c r="U447" s="239"/>
      <c r="V447" s="239"/>
      <c r="W447" s="239"/>
      <c r="X447" s="239"/>
      <c r="Y447" s="239"/>
      <c r="Z447" s="239"/>
    </row>
    <row r="448" spans="1:26" ht="14.25" customHeight="1">
      <c r="A448" s="239"/>
      <c r="B448" s="239"/>
      <c r="C448" s="239"/>
      <c r="D448" s="239"/>
      <c r="E448" s="239"/>
      <c r="F448" s="239"/>
      <c r="G448" s="239"/>
      <c r="H448" s="239"/>
      <c r="I448" s="239"/>
      <c r="J448" s="239"/>
      <c r="K448" s="239"/>
      <c r="L448" s="239"/>
      <c r="M448" s="239"/>
      <c r="N448" s="239"/>
      <c r="O448" s="239"/>
      <c r="P448" s="239"/>
      <c r="Q448" s="239"/>
      <c r="R448" s="239"/>
      <c r="S448" s="239"/>
      <c r="T448" s="239"/>
      <c r="U448" s="239"/>
      <c r="V448" s="239"/>
      <c r="W448" s="239"/>
      <c r="X448" s="239"/>
      <c r="Y448" s="239"/>
      <c r="Z448" s="239"/>
    </row>
    <row r="449" spans="1:26" ht="14.25" customHeight="1">
      <c r="A449" s="239"/>
      <c r="B449" s="239"/>
      <c r="C449" s="239"/>
      <c r="D449" s="239"/>
      <c r="E449" s="239"/>
      <c r="F449" s="239"/>
      <c r="G449" s="239"/>
      <c r="H449" s="239"/>
      <c r="I449" s="239"/>
      <c r="J449" s="239"/>
      <c r="K449" s="239"/>
      <c r="L449" s="239"/>
      <c r="M449" s="239"/>
      <c r="N449" s="239"/>
      <c r="O449" s="239"/>
      <c r="P449" s="239"/>
      <c r="Q449" s="239"/>
      <c r="R449" s="239"/>
      <c r="S449" s="239"/>
      <c r="T449" s="239"/>
      <c r="U449" s="239"/>
      <c r="V449" s="239"/>
      <c r="W449" s="239"/>
      <c r="X449" s="239"/>
      <c r="Y449" s="239"/>
      <c r="Z449" s="239"/>
    </row>
    <row r="450" spans="1:26" ht="14.25" customHeight="1">
      <c r="A450" s="239"/>
      <c r="B450" s="239"/>
      <c r="C450" s="239"/>
      <c r="D450" s="239"/>
      <c r="E450" s="239"/>
      <c r="F450" s="239"/>
      <c r="G450" s="239"/>
      <c r="H450" s="239"/>
      <c r="I450" s="239"/>
      <c r="J450" s="239"/>
      <c r="K450" s="239"/>
      <c r="L450" s="239"/>
      <c r="M450" s="239"/>
      <c r="N450" s="239"/>
      <c r="O450" s="239"/>
      <c r="P450" s="239"/>
      <c r="Q450" s="239"/>
      <c r="R450" s="239"/>
      <c r="S450" s="239"/>
      <c r="T450" s="239"/>
      <c r="U450" s="239"/>
      <c r="V450" s="239"/>
      <c r="W450" s="239"/>
      <c r="X450" s="239"/>
      <c r="Y450" s="239"/>
      <c r="Z450" s="239"/>
    </row>
    <row r="451" spans="1:26" ht="14.25" customHeight="1">
      <c r="A451" s="239"/>
      <c r="B451" s="239"/>
      <c r="C451" s="239"/>
      <c r="D451" s="239"/>
      <c r="E451" s="239"/>
      <c r="F451" s="239"/>
      <c r="G451" s="239"/>
      <c r="H451" s="239"/>
      <c r="I451" s="239"/>
      <c r="J451" s="239"/>
      <c r="K451" s="239"/>
      <c r="L451" s="239"/>
      <c r="M451" s="239"/>
      <c r="N451" s="239"/>
      <c r="O451" s="239"/>
      <c r="P451" s="239"/>
      <c r="Q451" s="239"/>
      <c r="R451" s="239"/>
      <c r="S451" s="239"/>
      <c r="T451" s="239"/>
      <c r="U451" s="239"/>
      <c r="V451" s="239"/>
      <c r="W451" s="239"/>
      <c r="X451" s="239"/>
      <c r="Y451" s="239"/>
      <c r="Z451" s="239"/>
    </row>
    <row r="452" spans="1:26" ht="14.25" customHeight="1">
      <c r="A452" s="239"/>
      <c r="B452" s="239"/>
      <c r="C452" s="239"/>
      <c r="D452" s="239"/>
      <c r="E452" s="239"/>
      <c r="F452" s="239"/>
      <c r="G452" s="239"/>
      <c r="H452" s="239"/>
      <c r="I452" s="239"/>
      <c r="J452" s="239"/>
      <c r="K452" s="239"/>
      <c r="L452" s="239"/>
      <c r="M452" s="239"/>
      <c r="N452" s="239"/>
      <c r="O452" s="239"/>
      <c r="P452" s="239"/>
      <c r="Q452" s="239"/>
      <c r="R452" s="239"/>
      <c r="S452" s="239"/>
      <c r="T452" s="239"/>
      <c r="U452" s="239"/>
      <c r="V452" s="239"/>
      <c r="W452" s="239"/>
      <c r="X452" s="239"/>
      <c r="Y452" s="239"/>
      <c r="Z452" s="239"/>
    </row>
    <row r="453" spans="1:26" ht="14.25" customHeight="1">
      <c r="A453" s="239"/>
      <c r="B453" s="239"/>
      <c r="C453" s="239"/>
      <c r="D453" s="239"/>
      <c r="E453" s="239"/>
      <c r="F453" s="239"/>
      <c r="G453" s="239"/>
      <c r="H453" s="239"/>
      <c r="I453" s="239"/>
      <c r="J453" s="239"/>
      <c r="K453" s="239"/>
      <c r="L453" s="239"/>
      <c r="M453" s="239"/>
      <c r="N453" s="239"/>
      <c r="O453" s="239"/>
      <c r="P453" s="239"/>
      <c r="Q453" s="239"/>
      <c r="R453" s="239"/>
      <c r="S453" s="239"/>
      <c r="T453" s="239"/>
      <c r="U453" s="239"/>
      <c r="V453" s="239"/>
      <c r="W453" s="239"/>
      <c r="X453" s="239"/>
      <c r="Y453" s="239"/>
      <c r="Z453" s="239"/>
    </row>
    <row r="454" spans="1:26" ht="14.25" customHeight="1">
      <c r="A454" s="239"/>
      <c r="B454" s="239"/>
      <c r="C454" s="239"/>
      <c r="D454" s="239"/>
      <c r="E454" s="239"/>
      <c r="F454" s="239"/>
      <c r="G454" s="239"/>
      <c r="H454" s="239"/>
      <c r="I454" s="239"/>
      <c r="J454" s="239"/>
      <c r="K454" s="239"/>
      <c r="L454" s="239"/>
      <c r="M454" s="239"/>
      <c r="N454" s="239"/>
      <c r="O454" s="239"/>
      <c r="P454" s="239"/>
      <c r="Q454" s="239"/>
      <c r="R454" s="239"/>
      <c r="S454" s="239"/>
      <c r="T454" s="239"/>
      <c r="U454" s="239"/>
      <c r="V454" s="239"/>
      <c r="W454" s="239"/>
      <c r="X454" s="239"/>
      <c r="Y454" s="239"/>
      <c r="Z454" s="239"/>
    </row>
    <row r="455" spans="1:26" ht="14.25" customHeight="1">
      <c r="A455" s="239"/>
      <c r="B455" s="239"/>
      <c r="C455" s="239"/>
      <c r="D455" s="239"/>
      <c r="E455" s="239"/>
      <c r="F455" s="239"/>
      <c r="G455" s="239"/>
      <c r="H455" s="239"/>
      <c r="I455" s="239"/>
      <c r="J455" s="239"/>
      <c r="K455" s="239"/>
      <c r="L455" s="239"/>
      <c r="M455" s="239"/>
      <c r="N455" s="239"/>
      <c r="O455" s="239"/>
      <c r="P455" s="239"/>
      <c r="Q455" s="239"/>
      <c r="R455" s="239"/>
      <c r="S455" s="239"/>
      <c r="T455" s="239"/>
      <c r="U455" s="239"/>
      <c r="V455" s="239"/>
      <c r="W455" s="239"/>
      <c r="X455" s="239"/>
      <c r="Y455" s="239"/>
      <c r="Z455" s="239"/>
    </row>
    <row r="456" spans="1:26" ht="14.25" customHeight="1">
      <c r="A456" s="239"/>
      <c r="B456" s="239"/>
      <c r="C456" s="239"/>
      <c r="D456" s="239"/>
      <c r="E456" s="239"/>
      <c r="F456" s="239"/>
      <c r="G456" s="239"/>
      <c r="H456" s="239"/>
      <c r="I456" s="239"/>
      <c r="J456" s="239"/>
      <c r="K456" s="239"/>
      <c r="L456" s="239"/>
      <c r="M456" s="239"/>
      <c r="N456" s="239"/>
      <c r="O456" s="239"/>
      <c r="P456" s="239"/>
      <c r="Q456" s="239"/>
      <c r="R456" s="239"/>
      <c r="S456" s="239"/>
      <c r="T456" s="239"/>
      <c r="U456" s="239"/>
      <c r="V456" s="239"/>
      <c r="W456" s="239"/>
      <c r="X456" s="239"/>
      <c r="Y456" s="239"/>
      <c r="Z456" s="239"/>
    </row>
    <row r="457" spans="1:26" ht="14.25" customHeight="1">
      <c r="A457" s="239"/>
      <c r="B457" s="239"/>
      <c r="C457" s="239"/>
      <c r="D457" s="239"/>
      <c r="E457" s="239"/>
      <c r="F457" s="239"/>
      <c r="G457" s="239"/>
      <c r="H457" s="239"/>
      <c r="I457" s="239"/>
      <c r="J457" s="239"/>
      <c r="K457" s="239"/>
      <c r="L457" s="239"/>
      <c r="M457" s="239"/>
      <c r="N457" s="239"/>
      <c r="O457" s="239"/>
      <c r="P457" s="239"/>
      <c r="Q457" s="239"/>
      <c r="R457" s="239"/>
      <c r="S457" s="239"/>
      <c r="T457" s="239"/>
      <c r="U457" s="239"/>
      <c r="V457" s="239"/>
      <c r="W457" s="239"/>
      <c r="X457" s="239"/>
      <c r="Y457" s="239"/>
      <c r="Z457" s="239"/>
    </row>
    <row r="458" spans="1:26" ht="14.25" customHeight="1">
      <c r="A458" s="239"/>
      <c r="B458" s="239"/>
      <c r="C458" s="239"/>
      <c r="D458" s="239"/>
      <c r="E458" s="239"/>
      <c r="F458" s="239"/>
      <c r="G458" s="239"/>
      <c r="H458" s="239"/>
      <c r="I458" s="239"/>
      <c r="J458" s="239"/>
      <c r="K458" s="239"/>
      <c r="L458" s="239"/>
      <c r="M458" s="239"/>
      <c r="N458" s="239"/>
      <c r="O458" s="239"/>
      <c r="P458" s="239"/>
      <c r="Q458" s="239"/>
      <c r="R458" s="239"/>
      <c r="S458" s="239"/>
      <c r="T458" s="239"/>
      <c r="U458" s="239"/>
      <c r="V458" s="239"/>
      <c r="W458" s="239"/>
      <c r="X458" s="239"/>
      <c r="Y458" s="239"/>
      <c r="Z458" s="239"/>
    </row>
    <row r="459" spans="1:26" ht="14.25" customHeight="1">
      <c r="A459" s="239"/>
      <c r="B459" s="239"/>
      <c r="C459" s="239"/>
      <c r="D459" s="239"/>
      <c r="E459" s="239"/>
      <c r="F459" s="239"/>
      <c r="G459" s="239"/>
      <c r="H459" s="239"/>
      <c r="I459" s="239"/>
      <c r="J459" s="239"/>
      <c r="K459" s="239"/>
      <c r="L459" s="239"/>
      <c r="M459" s="239"/>
      <c r="N459" s="239"/>
      <c r="O459" s="239"/>
      <c r="P459" s="239"/>
      <c r="Q459" s="239"/>
      <c r="R459" s="239"/>
      <c r="S459" s="239"/>
      <c r="T459" s="239"/>
      <c r="U459" s="239"/>
      <c r="V459" s="239"/>
      <c r="W459" s="239"/>
      <c r="X459" s="239"/>
      <c r="Y459" s="239"/>
      <c r="Z459" s="239"/>
    </row>
    <row r="460" spans="1:26" ht="14.25" customHeight="1">
      <c r="A460" s="239"/>
      <c r="B460" s="239"/>
      <c r="C460" s="239"/>
      <c r="D460" s="239"/>
      <c r="E460" s="239"/>
      <c r="F460" s="239"/>
      <c r="G460" s="239"/>
      <c r="H460" s="239"/>
      <c r="I460" s="239"/>
      <c r="J460" s="239"/>
      <c r="K460" s="239"/>
      <c r="L460" s="239"/>
      <c r="M460" s="239"/>
      <c r="N460" s="239"/>
      <c r="O460" s="239"/>
      <c r="P460" s="239"/>
      <c r="Q460" s="239"/>
      <c r="R460" s="239"/>
      <c r="S460" s="239"/>
      <c r="T460" s="239"/>
      <c r="U460" s="239"/>
      <c r="V460" s="239"/>
      <c r="W460" s="239"/>
      <c r="X460" s="239"/>
      <c r="Y460" s="239"/>
      <c r="Z460" s="239"/>
    </row>
    <row r="461" spans="1:26" ht="14.25" customHeight="1">
      <c r="A461" s="239"/>
      <c r="B461" s="239"/>
      <c r="C461" s="239"/>
      <c r="D461" s="239"/>
      <c r="E461" s="239"/>
      <c r="F461" s="239"/>
      <c r="G461" s="239"/>
      <c r="H461" s="239"/>
      <c r="I461" s="239"/>
      <c r="J461" s="239"/>
      <c r="K461" s="239"/>
      <c r="L461" s="239"/>
      <c r="M461" s="239"/>
      <c r="N461" s="239"/>
      <c r="O461" s="239"/>
      <c r="P461" s="239"/>
      <c r="Q461" s="239"/>
      <c r="R461" s="239"/>
      <c r="S461" s="239"/>
      <c r="T461" s="239"/>
      <c r="U461" s="239"/>
      <c r="V461" s="239"/>
      <c r="W461" s="239"/>
      <c r="X461" s="239"/>
      <c r="Y461" s="239"/>
      <c r="Z461" s="239"/>
    </row>
    <row r="462" spans="1:26" ht="14.25" customHeight="1">
      <c r="A462" s="239"/>
      <c r="B462" s="239"/>
      <c r="C462" s="239"/>
      <c r="D462" s="239"/>
      <c r="E462" s="239"/>
      <c r="F462" s="239"/>
      <c r="G462" s="239"/>
      <c r="H462" s="239"/>
      <c r="I462" s="239"/>
      <c r="J462" s="239"/>
      <c r="K462" s="239"/>
      <c r="L462" s="239"/>
      <c r="M462" s="239"/>
      <c r="N462" s="239"/>
      <c r="O462" s="239"/>
      <c r="P462" s="239"/>
      <c r="Q462" s="239"/>
      <c r="R462" s="239"/>
      <c r="S462" s="239"/>
      <c r="T462" s="239"/>
      <c r="U462" s="239"/>
      <c r="V462" s="239"/>
      <c r="W462" s="239"/>
      <c r="X462" s="239"/>
      <c r="Y462" s="239"/>
      <c r="Z462" s="239"/>
    </row>
    <row r="463" spans="1:26" ht="14.25" customHeight="1">
      <c r="A463" s="239"/>
      <c r="B463" s="239"/>
      <c r="C463" s="239"/>
      <c r="D463" s="239"/>
      <c r="E463" s="239"/>
      <c r="F463" s="239"/>
      <c r="G463" s="239"/>
      <c r="H463" s="239"/>
      <c r="I463" s="239"/>
      <c r="J463" s="239"/>
      <c r="K463" s="239"/>
      <c r="L463" s="239"/>
      <c r="M463" s="239"/>
      <c r="N463" s="239"/>
      <c r="O463" s="239"/>
      <c r="P463" s="239"/>
      <c r="Q463" s="239"/>
      <c r="R463" s="239"/>
      <c r="S463" s="239"/>
      <c r="T463" s="239"/>
      <c r="U463" s="239"/>
      <c r="V463" s="239"/>
      <c r="W463" s="239"/>
      <c r="X463" s="239"/>
      <c r="Y463" s="239"/>
      <c r="Z463" s="239"/>
    </row>
    <row r="464" spans="1:26" ht="14.25" customHeight="1">
      <c r="A464" s="239"/>
      <c r="B464" s="239"/>
      <c r="C464" s="239"/>
      <c r="D464" s="239"/>
      <c r="E464" s="239"/>
      <c r="F464" s="239"/>
      <c r="G464" s="239"/>
      <c r="H464" s="239"/>
      <c r="I464" s="239"/>
      <c r="J464" s="239"/>
      <c r="K464" s="239"/>
      <c r="L464" s="239"/>
      <c r="M464" s="239"/>
      <c r="N464" s="239"/>
      <c r="O464" s="239"/>
      <c r="P464" s="239"/>
      <c r="Q464" s="239"/>
      <c r="R464" s="239"/>
      <c r="S464" s="239"/>
      <c r="T464" s="239"/>
      <c r="U464" s="239"/>
      <c r="V464" s="239"/>
      <c r="W464" s="239"/>
      <c r="X464" s="239"/>
      <c r="Y464" s="239"/>
      <c r="Z464" s="239"/>
    </row>
    <row r="465" spans="1:26" ht="14.25" customHeight="1">
      <c r="A465" s="239"/>
      <c r="B465" s="239"/>
      <c r="C465" s="239"/>
      <c r="D465" s="239"/>
      <c r="E465" s="239"/>
      <c r="F465" s="239"/>
      <c r="G465" s="239"/>
      <c r="H465" s="239"/>
      <c r="I465" s="239"/>
      <c r="J465" s="239"/>
      <c r="K465" s="239"/>
      <c r="L465" s="239"/>
      <c r="M465" s="239"/>
      <c r="N465" s="239"/>
      <c r="O465" s="239"/>
      <c r="P465" s="239"/>
      <c r="Q465" s="239"/>
      <c r="R465" s="239"/>
      <c r="S465" s="239"/>
      <c r="T465" s="239"/>
      <c r="U465" s="239"/>
      <c r="V465" s="239"/>
      <c r="W465" s="239"/>
      <c r="X465" s="239"/>
      <c r="Y465" s="239"/>
      <c r="Z465" s="239"/>
    </row>
    <row r="466" spans="1:26" ht="14.25" customHeight="1">
      <c r="A466" s="239"/>
      <c r="B466" s="239"/>
      <c r="C466" s="239"/>
      <c r="D466" s="239"/>
      <c r="E466" s="239"/>
      <c r="F466" s="239"/>
      <c r="G466" s="239"/>
      <c r="H466" s="239"/>
      <c r="I466" s="239"/>
      <c r="J466" s="239"/>
      <c r="K466" s="239"/>
      <c r="L466" s="239"/>
      <c r="M466" s="239"/>
      <c r="N466" s="239"/>
      <c r="O466" s="239"/>
      <c r="P466" s="239"/>
      <c r="Q466" s="239"/>
      <c r="R466" s="239"/>
      <c r="S466" s="239"/>
      <c r="T466" s="239"/>
      <c r="U466" s="239"/>
      <c r="V466" s="239"/>
      <c r="W466" s="239"/>
      <c r="X466" s="239"/>
      <c r="Y466" s="239"/>
      <c r="Z466" s="239"/>
    </row>
    <row r="467" spans="1:26" ht="14.25" customHeight="1">
      <c r="A467" s="239"/>
      <c r="B467" s="239"/>
      <c r="C467" s="239"/>
      <c r="D467" s="239"/>
      <c r="E467" s="239"/>
      <c r="F467" s="239"/>
      <c r="G467" s="239"/>
      <c r="H467" s="239"/>
      <c r="I467" s="239"/>
      <c r="J467" s="239"/>
      <c r="K467" s="239"/>
      <c r="L467" s="239"/>
      <c r="M467" s="239"/>
      <c r="N467" s="239"/>
      <c r="O467" s="239"/>
      <c r="P467" s="239"/>
      <c r="Q467" s="239"/>
      <c r="R467" s="239"/>
      <c r="S467" s="239"/>
      <c r="T467" s="239"/>
      <c r="U467" s="239"/>
      <c r="V467" s="239"/>
      <c r="W467" s="239"/>
      <c r="X467" s="239"/>
      <c r="Y467" s="239"/>
      <c r="Z467" s="239"/>
    </row>
    <row r="468" spans="1:26" ht="14.25" customHeight="1">
      <c r="A468" s="239"/>
      <c r="B468" s="239"/>
      <c r="C468" s="239"/>
      <c r="D468" s="239"/>
      <c r="E468" s="239"/>
      <c r="F468" s="239"/>
      <c r="G468" s="239"/>
      <c r="H468" s="239"/>
      <c r="I468" s="239"/>
      <c r="J468" s="239"/>
      <c r="K468" s="239"/>
      <c r="L468" s="239"/>
      <c r="M468" s="239"/>
      <c r="N468" s="239"/>
      <c r="O468" s="239"/>
      <c r="P468" s="239"/>
      <c r="Q468" s="239"/>
      <c r="R468" s="239"/>
      <c r="S468" s="239"/>
      <c r="T468" s="239"/>
      <c r="U468" s="239"/>
      <c r="V468" s="239"/>
      <c r="W468" s="239"/>
      <c r="X468" s="239"/>
      <c r="Y468" s="239"/>
      <c r="Z468" s="239"/>
    </row>
    <row r="469" spans="1:26" ht="14.25" customHeight="1">
      <c r="A469" s="239"/>
      <c r="B469" s="239"/>
      <c r="C469" s="239"/>
      <c r="D469" s="239"/>
      <c r="E469" s="239"/>
      <c r="F469" s="239"/>
      <c r="G469" s="239"/>
      <c r="H469" s="239"/>
      <c r="I469" s="239"/>
      <c r="J469" s="239"/>
      <c r="K469" s="239"/>
      <c r="L469" s="239"/>
      <c r="M469" s="239"/>
      <c r="N469" s="239"/>
      <c r="O469" s="239"/>
      <c r="P469" s="239"/>
      <c r="Q469" s="239"/>
      <c r="R469" s="239"/>
      <c r="S469" s="239"/>
      <c r="T469" s="239"/>
      <c r="U469" s="239"/>
      <c r="V469" s="239"/>
      <c r="W469" s="239"/>
      <c r="X469" s="239"/>
      <c r="Y469" s="239"/>
      <c r="Z469" s="239"/>
    </row>
    <row r="470" spans="1:26" ht="14.25" customHeight="1">
      <c r="A470" s="239"/>
      <c r="B470" s="239"/>
      <c r="C470" s="239"/>
      <c r="D470" s="239"/>
      <c r="E470" s="239"/>
      <c r="F470" s="239"/>
      <c r="G470" s="239"/>
      <c r="H470" s="239"/>
      <c r="I470" s="239"/>
      <c r="J470" s="239"/>
      <c r="K470" s="239"/>
      <c r="L470" s="239"/>
      <c r="M470" s="239"/>
      <c r="N470" s="239"/>
      <c r="O470" s="239"/>
      <c r="P470" s="239"/>
      <c r="Q470" s="239"/>
      <c r="R470" s="239"/>
      <c r="S470" s="239"/>
      <c r="T470" s="239"/>
      <c r="U470" s="239"/>
      <c r="V470" s="239"/>
      <c r="W470" s="239"/>
      <c r="X470" s="239"/>
      <c r="Y470" s="239"/>
      <c r="Z470" s="239"/>
    </row>
    <row r="471" spans="1:26" ht="14.25" customHeight="1">
      <c r="A471" s="239"/>
      <c r="B471" s="239"/>
      <c r="C471" s="239"/>
      <c r="D471" s="239"/>
      <c r="E471" s="239"/>
      <c r="F471" s="239"/>
      <c r="G471" s="239"/>
      <c r="H471" s="239"/>
      <c r="I471" s="239"/>
      <c r="J471" s="239"/>
      <c r="K471" s="239"/>
      <c r="L471" s="239"/>
      <c r="M471" s="239"/>
      <c r="N471" s="239"/>
      <c r="O471" s="239"/>
      <c r="P471" s="239"/>
      <c r="Q471" s="239"/>
      <c r="R471" s="239"/>
      <c r="S471" s="239"/>
      <c r="T471" s="239"/>
      <c r="U471" s="239"/>
      <c r="V471" s="239"/>
      <c r="W471" s="239"/>
      <c r="X471" s="239"/>
      <c r="Y471" s="239"/>
      <c r="Z471" s="239"/>
    </row>
    <row r="472" spans="1:26" ht="14.25" customHeight="1">
      <c r="A472" s="239"/>
      <c r="B472" s="239"/>
      <c r="C472" s="239"/>
      <c r="D472" s="239"/>
      <c r="E472" s="239"/>
      <c r="F472" s="239"/>
      <c r="G472" s="239"/>
      <c r="H472" s="239"/>
      <c r="I472" s="239"/>
      <c r="J472" s="239"/>
      <c r="K472" s="239"/>
      <c r="L472" s="239"/>
      <c r="M472" s="239"/>
      <c r="N472" s="239"/>
      <c r="O472" s="239"/>
      <c r="P472" s="239"/>
      <c r="Q472" s="239"/>
      <c r="R472" s="239"/>
      <c r="S472" s="239"/>
      <c r="T472" s="239"/>
      <c r="U472" s="239"/>
      <c r="V472" s="239"/>
      <c r="W472" s="239"/>
      <c r="X472" s="239"/>
      <c r="Y472" s="239"/>
      <c r="Z472" s="239"/>
    </row>
    <row r="473" spans="1:26" ht="14.25" customHeight="1">
      <c r="A473" s="239"/>
      <c r="B473" s="239"/>
      <c r="C473" s="239"/>
      <c r="D473" s="239"/>
      <c r="E473" s="239"/>
      <c r="F473" s="239"/>
      <c r="G473" s="239"/>
      <c r="H473" s="239"/>
      <c r="I473" s="239"/>
      <c r="J473" s="239"/>
      <c r="K473" s="239"/>
      <c r="L473" s="239"/>
      <c r="M473" s="239"/>
      <c r="N473" s="239"/>
      <c r="O473" s="239"/>
      <c r="P473" s="239"/>
      <c r="Q473" s="239"/>
      <c r="R473" s="239"/>
      <c r="S473" s="239"/>
      <c r="T473" s="239"/>
      <c r="U473" s="239"/>
      <c r="V473" s="239"/>
      <c r="W473" s="239"/>
      <c r="X473" s="239"/>
      <c r="Y473" s="239"/>
      <c r="Z473" s="239"/>
    </row>
    <row r="474" spans="1:26" ht="14.25" customHeight="1">
      <c r="A474" s="239"/>
      <c r="B474" s="239"/>
      <c r="C474" s="239"/>
      <c r="D474" s="239"/>
      <c r="E474" s="239"/>
      <c r="F474" s="239"/>
      <c r="G474" s="239"/>
      <c r="H474" s="239"/>
      <c r="I474" s="239"/>
      <c r="J474" s="239"/>
      <c r="K474" s="239"/>
      <c r="L474" s="239"/>
      <c r="M474" s="239"/>
      <c r="N474" s="239"/>
      <c r="O474" s="239"/>
      <c r="P474" s="239"/>
      <c r="Q474" s="239"/>
      <c r="R474" s="239"/>
      <c r="S474" s="239"/>
      <c r="T474" s="239"/>
      <c r="U474" s="239"/>
      <c r="V474" s="239"/>
      <c r="W474" s="239"/>
      <c r="X474" s="239"/>
      <c r="Y474" s="239"/>
      <c r="Z474" s="239"/>
    </row>
    <row r="475" spans="1:26" ht="14.25" customHeight="1">
      <c r="A475" s="239"/>
      <c r="B475" s="239"/>
      <c r="C475" s="239"/>
      <c r="D475" s="239"/>
      <c r="E475" s="239"/>
      <c r="F475" s="239"/>
      <c r="G475" s="239"/>
      <c r="H475" s="239"/>
      <c r="I475" s="239"/>
      <c r="J475" s="239"/>
      <c r="K475" s="239"/>
      <c r="L475" s="239"/>
      <c r="M475" s="239"/>
      <c r="N475" s="239"/>
      <c r="O475" s="239"/>
      <c r="P475" s="239"/>
      <c r="Q475" s="239"/>
      <c r="R475" s="239"/>
      <c r="S475" s="239"/>
      <c r="T475" s="239"/>
      <c r="U475" s="239"/>
      <c r="V475" s="239"/>
      <c r="W475" s="239"/>
      <c r="X475" s="239"/>
      <c r="Y475" s="239"/>
      <c r="Z475" s="239"/>
    </row>
    <row r="476" spans="1:26" ht="14.25" customHeight="1">
      <c r="A476" s="239"/>
      <c r="B476" s="239"/>
      <c r="C476" s="239"/>
      <c r="D476" s="239"/>
      <c r="E476" s="239"/>
      <c r="F476" s="239"/>
      <c r="G476" s="239"/>
      <c r="H476" s="239"/>
      <c r="I476" s="239"/>
      <c r="J476" s="239"/>
      <c r="K476" s="239"/>
      <c r="L476" s="239"/>
      <c r="M476" s="239"/>
      <c r="N476" s="239"/>
      <c r="O476" s="239"/>
      <c r="P476" s="239"/>
      <c r="Q476" s="239"/>
      <c r="R476" s="239"/>
      <c r="S476" s="239"/>
      <c r="T476" s="239"/>
      <c r="U476" s="239"/>
      <c r="V476" s="239"/>
      <c r="W476" s="239"/>
      <c r="X476" s="239"/>
      <c r="Y476" s="239"/>
      <c r="Z476" s="239"/>
    </row>
    <row r="477" spans="1:26" ht="14.25" customHeight="1">
      <c r="A477" s="239"/>
      <c r="B477" s="239"/>
      <c r="C477" s="239"/>
      <c r="D477" s="239"/>
      <c r="E477" s="239"/>
      <c r="F477" s="239"/>
      <c r="G477" s="239"/>
      <c r="H477" s="239"/>
      <c r="I477" s="239"/>
      <c r="J477" s="239"/>
      <c r="K477" s="239"/>
      <c r="L477" s="239"/>
      <c r="M477" s="239"/>
      <c r="N477" s="239"/>
      <c r="O477" s="239"/>
      <c r="P477" s="239"/>
      <c r="Q477" s="239"/>
      <c r="R477" s="239"/>
      <c r="S477" s="239"/>
      <c r="T477" s="239"/>
      <c r="U477" s="239"/>
      <c r="V477" s="239"/>
      <c r="W477" s="239"/>
      <c r="X477" s="239"/>
      <c r="Y477" s="239"/>
      <c r="Z477" s="239"/>
    </row>
    <row r="478" spans="1:26" ht="14.25" customHeight="1">
      <c r="A478" s="239"/>
      <c r="B478" s="239"/>
      <c r="C478" s="239"/>
      <c r="D478" s="239"/>
      <c r="E478" s="239"/>
      <c r="F478" s="239"/>
      <c r="G478" s="239"/>
      <c r="H478" s="239"/>
      <c r="I478" s="239"/>
      <c r="J478" s="239"/>
      <c r="K478" s="239"/>
      <c r="L478" s="239"/>
      <c r="M478" s="239"/>
      <c r="N478" s="239"/>
      <c r="O478" s="239"/>
      <c r="P478" s="239"/>
      <c r="Q478" s="239"/>
      <c r="R478" s="239"/>
      <c r="S478" s="239"/>
      <c r="T478" s="239"/>
      <c r="U478" s="239"/>
      <c r="V478" s="239"/>
      <c r="W478" s="239"/>
      <c r="X478" s="239"/>
      <c r="Y478" s="239"/>
      <c r="Z478" s="239"/>
    </row>
    <row r="479" spans="1:26" ht="14.25" customHeight="1">
      <c r="A479" s="239"/>
      <c r="B479" s="239"/>
      <c r="C479" s="239"/>
      <c r="D479" s="239"/>
      <c r="E479" s="239"/>
      <c r="F479" s="239"/>
      <c r="G479" s="239"/>
      <c r="H479" s="239"/>
      <c r="I479" s="239"/>
      <c r="J479" s="239"/>
      <c r="K479" s="239"/>
      <c r="L479" s="239"/>
      <c r="M479" s="239"/>
      <c r="N479" s="239"/>
      <c r="O479" s="239"/>
      <c r="P479" s="239"/>
      <c r="Q479" s="239"/>
      <c r="R479" s="239"/>
      <c r="S479" s="239"/>
      <c r="T479" s="239"/>
      <c r="U479" s="239"/>
      <c r="V479" s="239"/>
      <c r="W479" s="239"/>
      <c r="X479" s="239"/>
      <c r="Y479" s="239"/>
      <c r="Z479" s="239"/>
    </row>
    <row r="480" spans="1:26" ht="14.25" customHeight="1">
      <c r="A480" s="239"/>
      <c r="B480" s="239"/>
      <c r="C480" s="239"/>
      <c r="D480" s="239"/>
      <c r="E480" s="239"/>
      <c r="F480" s="239"/>
      <c r="G480" s="239"/>
      <c r="H480" s="239"/>
      <c r="I480" s="239"/>
      <c r="J480" s="239"/>
      <c r="K480" s="239"/>
      <c r="L480" s="239"/>
      <c r="M480" s="239"/>
      <c r="N480" s="239"/>
      <c r="O480" s="239"/>
      <c r="P480" s="239"/>
      <c r="Q480" s="239"/>
      <c r="R480" s="239"/>
      <c r="S480" s="239"/>
      <c r="T480" s="239"/>
      <c r="U480" s="239"/>
      <c r="V480" s="239"/>
      <c r="W480" s="239"/>
      <c r="X480" s="239"/>
      <c r="Y480" s="239"/>
      <c r="Z480" s="239"/>
    </row>
    <row r="481" spans="1:26" ht="14.25" customHeight="1">
      <c r="A481" s="239"/>
      <c r="B481" s="239"/>
      <c r="C481" s="239"/>
      <c r="D481" s="239"/>
      <c r="E481" s="239"/>
      <c r="F481" s="239"/>
      <c r="G481" s="239"/>
      <c r="H481" s="239"/>
      <c r="I481" s="239"/>
      <c r="J481" s="239"/>
      <c r="K481" s="239"/>
      <c r="L481" s="239"/>
      <c r="M481" s="239"/>
      <c r="N481" s="239"/>
      <c r="O481" s="239"/>
      <c r="P481" s="239"/>
      <c r="Q481" s="239"/>
      <c r="R481" s="239"/>
      <c r="S481" s="239"/>
      <c r="T481" s="239"/>
      <c r="U481" s="239"/>
      <c r="V481" s="239"/>
      <c r="W481" s="239"/>
      <c r="X481" s="239"/>
      <c r="Y481" s="239"/>
      <c r="Z481" s="239"/>
    </row>
    <row r="482" spans="1:26" ht="14.25" customHeight="1">
      <c r="A482" s="239"/>
      <c r="B482" s="239"/>
      <c r="C482" s="239"/>
      <c r="D482" s="239"/>
      <c r="E482" s="239"/>
      <c r="F482" s="239"/>
      <c r="G482" s="239"/>
      <c r="H482" s="239"/>
      <c r="I482" s="239"/>
      <c r="J482" s="239"/>
      <c r="K482" s="239"/>
      <c r="L482" s="239"/>
      <c r="M482" s="239"/>
      <c r="N482" s="239"/>
      <c r="O482" s="239"/>
      <c r="P482" s="239"/>
      <c r="Q482" s="239"/>
      <c r="R482" s="239"/>
      <c r="S482" s="239"/>
      <c r="T482" s="239"/>
      <c r="U482" s="239"/>
      <c r="V482" s="239"/>
      <c r="W482" s="239"/>
      <c r="X482" s="239"/>
      <c r="Y482" s="239"/>
      <c r="Z482" s="239"/>
    </row>
    <row r="483" spans="1:26" ht="14.25" customHeight="1">
      <c r="A483" s="239"/>
      <c r="B483" s="239"/>
      <c r="C483" s="239"/>
      <c r="D483" s="239"/>
      <c r="E483" s="239"/>
      <c r="F483" s="239"/>
      <c r="G483" s="239"/>
      <c r="H483" s="239"/>
      <c r="I483" s="239"/>
      <c r="J483" s="239"/>
      <c r="K483" s="239"/>
      <c r="L483" s="239"/>
      <c r="M483" s="239"/>
      <c r="N483" s="239"/>
      <c r="O483" s="239"/>
      <c r="P483" s="239"/>
      <c r="Q483" s="239"/>
      <c r="R483" s="239"/>
      <c r="S483" s="239"/>
      <c r="T483" s="239"/>
      <c r="U483" s="239"/>
      <c r="V483" s="239"/>
      <c r="W483" s="239"/>
      <c r="X483" s="239"/>
      <c r="Y483" s="239"/>
      <c r="Z483" s="239"/>
    </row>
    <row r="484" spans="1:26" ht="14.25" customHeight="1">
      <c r="A484" s="239"/>
      <c r="B484" s="239"/>
      <c r="C484" s="239"/>
      <c r="D484" s="239"/>
      <c r="E484" s="239"/>
      <c r="F484" s="239"/>
      <c r="G484" s="239"/>
      <c r="H484" s="239"/>
      <c r="I484" s="239"/>
      <c r="J484" s="239"/>
      <c r="K484" s="239"/>
      <c r="L484" s="239"/>
      <c r="M484" s="239"/>
      <c r="N484" s="239"/>
      <c r="O484" s="239"/>
      <c r="P484" s="239"/>
      <c r="Q484" s="239"/>
      <c r="R484" s="239"/>
      <c r="S484" s="239"/>
      <c r="T484" s="239"/>
      <c r="U484" s="239"/>
      <c r="V484" s="239"/>
      <c r="W484" s="239"/>
      <c r="X484" s="239"/>
      <c r="Y484" s="239"/>
      <c r="Z484" s="239"/>
    </row>
    <row r="485" spans="1:26" ht="14.25" customHeight="1">
      <c r="A485" s="239"/>
      <c r="B485" s="239"/>
      <c r="C485" s="239"/>
      <c r="D485" s="239"/>
      <c r="E485" s="239"/>
      <c r="F485" s="239"/>
      <c r="G485" s="239"/>
      <c r="H485" s="239"/>
      <c r="I485" s="239"/>
      <c r="J485" s="239"/>
      <c r="K485" s="239"/>
      <c r="L485" s="239"/>
      <c r="M485" s="239"/>
      <c r="N485" s="239"/>
      <c r="O485" s="239"/>
      <c r="P485" s="239"/>
      <c r="Q485" s="239"/>
      <c r="R485" s="239"/>
      <c r="S485" s="239"/>
      <c r="T485" s="239"/>
      <c r="U485" s="239"/>
      <c r="V485" s="239"/>
      <c r="W485" s="239"/>
      <c r="X485" s="239"/>
      <c r="Y485" s="239"/>
      <c r="Z485" s="239"/>
    </row>
    <row r="486" spans="1:26" ht="14.25" customHeight="1">
      <c r="A486" s="239"/>
      <c r="B486" s="239"/>
      <c r="C486" s="239"/>
      <c r="D486" s="239"/>
      <c r="E486" s="239"/>
      <c r="F486" s="239"/>
      <c r="G486" s="239"/>
      <c r="H486" s="239"/>
      <c r="I486" s="239"/>
      <c r="J486" s="239"/>
      <c r="K486" s="239"/>
      <c r="L486" s="239"/>
      <c r="M486" s="239"/>
      <c r="N486" s="239"/>
      <c r="O486" s="239"/>
      <c r="P486" s="239"/>
      <c r="Q486" s="239"/>
      <c r="R486" s="239"/>
      <c r="S486" s="239"/>
      <c r="T486" s="239"/>
      <c r="U486" s="239"/>
      <c r="V486" s="239"/>
      <c r="W486" s="239"/>
      <c r="X486" s="239"/>
      <c r="Y486" s="239"/>
      <c r="Z486" s="239"/>
    </row>
    <row r="487" spans="1:26" ht="14.25" customHeight="1">
      <c r="A487" s="239"/>
      <c r="B487" s="239"/>
      <c r="C487" s="239"/>
      <c r="D487" s="239"/>
      <c r="E487" s="239"/>
      <c r="F487" s="239"/>
      <c r="G487" s="239"/>
      <c r="H487" s="239"/>
      <c r="I487" s="239"/>
      <c r="J487" s="239"/>
      <c r="K487" s="239"/>
      <c r="L487" s="239"/>
      <c r="M487" s="239"/>
      <c r="N487" s="239"/>
      <c r="O487" s="239"/>
      <c r="P487" s="239"/>
      <c r="Q487" s="239"/>
      <c r="R487" s="239"/>
      <c r="S487" s="239"/>
      <c r="T487" s="239"/>
      <c r="U487" s="239"/>
      <c r="V487" s="239"/>
      <c r="W487" s="239"/>
      <c r="X487" s="239"/>
      <c r="Y487" s="239"/>
      <c r="Z487" s="239"/>
    </row>
    <row r="488" spans="1:26" ht="14.25" customHeight="1">
      <c r="A488" s="239"/>
      <c r="B488" s="239"/>
      <c r="C488" s="239"/>
      <c r="D488" s="239"/>
      <c r="E488" s="239"/>
      <c r="F488" s="239"/>
      <c r="G488" s="239"/>
      <c r="H488" s="239"/>
      <c r="I488" s="239"/>
      <c r="J488" s="239"/>
      <c r="K488" s="239"/>
      <c r="L488" s="239"/>
      <c r="M488" s="239"/>
      <c r="N488" s="239"/>
      <c r="O488" s="239"/>
      <c r="P488" s="239"/>
      <c r="Q488" s="239"/>
      <c r="R488" s="239"/>
      <c r="S488" s="239"/>
      <c r="T488" s="239"/>
      <c r="U488" s="239"/>
      <c r="V488" s="239"/>
      <c r="W488" s="239"/>
      <c r="X488" s="239"/>
      <c r="Y488" s="239"/>
      <c r="Z488" s="239"/>
    </row>
    <row r="489" spans="1:26" ht="14.25" customHeight="1">
      <c r="A489" s="239"/>
      <c r="B489" s="239"/>
      <c r="C489" s="239"/>
      <c r="D489" s="239"/>
      <c r="E489" s="239"/>
      <c r="F489" s="239"/>
      <c r="G489" s="239"/>
      <c r="H489" s="239"/>
      <c r="I489" s="239"/>
      <c r="J489" s="239"/>
      <c r="K489" s="239"/>
      <c r="L489" s="239"/>
      <c r="M489" s="239"/>
      <c r="N489" s="239"/>
      <c r="O489" s="239"/>
      <c r="P489" s="239"/>
      <c r="Q489" s="239"/>
      <c r="R489" s="239"/>
      <c r="S489" s="239"/>
      <c r="T489" s="239"/>
      <c r="U489" s="239"/>
      <c r="V489" s="239"/>
      <c r="W489" s="239"/>
      <c r="X489" s="239"/>
      <c r="Y489" s="239"/>
      <c r="Z489" s="239"/>
    </row>
    <row r="490" spans="1:26" ht="14.25" customHeight="1">
      <c r="A490" s="239"/>
      <c r="B490" s="239"/>
      <c r="C490" s="239"/>
      <c r="D490" s="239"/>
      <c r="E490" s="239"/>
      <c r="F490" s="239"/>
      <c r="G490" s="239"/>
      <c r="H490" s="239"/>
      <c r="I490" s="239"/>
      <c r="J490" s="239"/>
      <c r="K490" s="239"/>
      <c r="L490" s="239"/>
      <c r="M490" s="239"/>
      <c r="N490" s="239"/>
      <c r="O490" s="239"/>
      <c r="P490" s="239"/>
      <c r="Q490" s="239"/>
      <c r="R490" s="239"/>
      <c r="S490" s="239"/>
      <c r="T490" s="239"/>
      <c r="U490" s="239"/>
      <c r="V490" s="239"/>
      <c r="W490" s="239"/>
      <c r="X490" s="239"/>
      <c r="Y490" s="239"/>
      <c r="Z490" s="239"/>
    </row>
    <row r="491" spans="1:26" ht="14.25" customHeight="1">
      <c r="A491" s="239"/>
      <c r="B491" s="239"/>
      <c r="C491" s="239"/>
      <c r="D491" s="239"/>
      <c r="E491" s="239"/>
      <c r="F491" s="239"/>
      <c r="G491" s="239"/>
      <c r="H491" s="239"/>
      <c r="I491" s="239"/>
      <c r="J491" s="239"/>
      <c r="K491" s="239"/>
      <c r="L491" s="239"/>
      <c r="M491" s="239"/>
      <c r="N491" s="239"/>
      <c r="O491" s="239"/>
      <c r="P491" s="239"/>
      <c r="Q491" s="239"/>
      <c r="R491" s="239"/>
      <c r="S491" s="239"/>
      <c r="T491" s="239"/>
      <c r="U491" s="239"/>
      <c r="V491" s="239"/>
      <c r="W491" s="239"/>
      <c r="X491" s="239"/>
      <c r="Y491" s="239"/>
      <c r="Z491" s="239"/>
    </row>
    <row r="492" spans="1:26" ht="14.25" customHeight="1">
      <c r="A492" s="239"/>
      <c r="B492" s="239"/>
      <c r="C492" s="239"/>
      <c r="D492" s="239"/>
      <c r="E492" s="239"/>
      <c r="F492" s="239"/>
      <c r="G492" s="239"/>
      <c r="H492" s="239"/>
      <c r="I492" s="239"/>
      <c r="J492" s="239"/>
      <c r="K492" s="239"/>
      <c r="L492" s="239"/>
      <c r="M492" s="239"/>
      <c r="N492" s="239"/>
      <c r="O492" s="239"/>
      <c r="P492" s="239"/>
      <c r="Q492" s="239"/>
      <c r="R492" s="239"/>
      <c r="S492" s="239"/>
      <c r="T492" s="239"/>
      <c r="U492" s="239"/>
      <c r="V492" s="239"/>
      <c r="W492" s="239"/>
      <c r="X492" s="239"/>
      <c r="Y492" s="239"/>
      <c r="Z492" s="239"/>
    </row>
    <row r="493" spans="1:26" ht="14.25" customHeight="1">
      <c r="A493" s="239"/>
      <c r="B493" s="239"/>
      <c r="C493" s="239"/>
      <c r="D493" s="239"/>
      <c r="E493" s="239"/>
      <c r="F493" s="239"/>
      <c r="G493" s="239"/>
      <c r="H493" s="239"/>
      <c r="I493" s="239"/>
      <c r="J493" s="239"/>
      <c r="K493" s="239"/>
      <c r="L493" s="239"/>
      <c r="M493" s="239"/>
      <c r="N493" s="239"/>
      <c r="O493" s="239"/>
      <c r="P493" s="239"/>
      <c r="Q493" s="239"/>
      <c r="R493" s="239"/>
      <c r="S493" s="239"/>
      <c r="T493" s="239"/>
      <c r="U493" s="239"/>
      <c r="V493" s="239"/>
      <c r="W493" s="239"/>
      <c r="X493" s="239"/>
      <c r="Y493" s="239"/>
      <c r="Z493" s="239"/>
    </row>
    <row r="494" spans="1:26" ht="14.25" customHeight="1">
      <c r="A494" s="239"/>
      <c r="B494" s="239"/>
      <c r="C494" s="239"/>
      <c r="D494" s="239"/>
      <c r="E494" s="239"/>
      <c r="F494" s="239"/>
      <c r="G494" s="239"/>
      <c r="H494" s="239"/>
      <c r="I494" s="239"/>
      <c r="J494" s="239"/>
      <c r="K494" s="239"/>
      <c r="L494" s="239"/>
      <c r="M494" s="239"/>
      <c r="N494" s="239"/>
      <c r="O494" s="239"/>
      <c r="P494" s="239"/>
      <c r="Q494" s="239"/>
      <c r="R494" s="239"/>
      <c r="S494" s="239"/>
      <c r="T494" s="239"/>
      <c r="U494" s="239"/>
      <c r="V494" s="239"/>
      <c r="W494" s="239"/>
      <c r="X494" s="239"/>
      <c r="Y494" s="239"/>
      <c r="Z494" s="239"/>
    </row>
    <row r="495" spans="1:26" ht="14.25" customHeight="1">
      <c r="A495" s="239"/>
      <c r="B495" s="239"/>
      <c r="C495" s="239"/>
      <c r="D495" s="239"/>
      <c r="E495" s="239"/>
      <c r="F495" s="239"/>
      <c r="G495" s="239"/>
      <c r="H495" s="239"/>
      <c r="I495" s="239"/>
      <c r="J495" s="239"/>
      <c r="K495" s="239"/>
      <c r="L495" s="239"/>
      <c r="M495" s="239"/>
      <c r="N495" s="239"/>
      <c r="O495" s="239"/>
      <c r="P495" s="239"/>
      <c r="Q495" s="239"/>
      <c r="R495" s="239"/>
      <c r="S495" s="239"/>
      <c r="T495" s="239"/>
      <c r="U495" s="239"/>
      <c r="V495" s="239"/>
      <c r="W495" s="239"/>
      <c r="X495" s="239"/>
      <c r="Y495" s="239"/>
      <c r="Z495" s="239"/>
    </row>
    <row r="496" spans="1:26" ht="14.25" customHeight="1">
      <c r="A496" s="239"/>
      <c r="B496" s="239"/>
      <c r="C496" s="239"/>
      <c r="D496" s="239"/>
      <c r="E496" s="239"/>
      <c r="F496" s="239"/>
      <c r="G496" s="239"/>
      <c r="H496" s="239"/>
      <c r="I496" s="239"/>
      <c r="J496" s="239"/>
      <c r="K496" s="239"/>
      <c r="L496" s="239"/>
      <c r="M496" s="239"/>
      <c r="N496" s="239"/>
      <c r="O496" s="239"/>
      <c r="P496" s="239"/>
      <c r="Q496" s="239"/>
      <c r="R496" s="239"/>
      <c r="S496" s="239"/>
      <c r="T496" s="239"/>
      <c r="U496" s="239"/>
      <c r="V496" s="239"/>
      <c r="W496" s="239"/>
      <c r="X496" s="239"/>
      <c r="Y496" s="239"/>
      <c r="Z496" s="239"/>
    </row>
    <row r="497" spans="1:26" ht="14.25" customHeight="1">
      <c r="A497" s="239"/>
      <c r="B497" s="239"/>
      <c r="C497" s="239"/>
      <c r="D497" s="239"/>
      <c r="E497" s="239"/>
      <c r="F497" s="239"/>
      <c r="G497" s="239"/>
      <c r="H497" s="239"/>
      <c r="I497" s="239"/>
      <c r="J497" s="239"/>
      <c r="K497" s="239"/>
      <c r="L497" s="239"/>
      <c r="M497" s="239"/>
      <c r="N497" s="239"/>
      <c r="O497" s="239"/>
      <c r="P497" s="239"/>
      <c r="Q497" s="239"/>
      <c r="R497" s="239"/>
      <c r="S497" s="239"/>
      <c r="T497" s="239"/>
      <c r="U497" s="239"/>
      <c r="V497" s="239"/>
      <c r="W497" s="239"/>
      <c r="X497" s="239"/>
      <c r="Y497" s="239"/>
      <c r="Z497" s="239"/>
    </row>
    <row r="498" spans="1:26" ht="14.25" customHeight="1">
      <c r="A498" s="239"/>
      <c r="B498" s="239"/>
      <c r="C498" s="239"/>
      <c r="D498" s="239"/>
      <c r="E498" s="239"/>
      <c r="F498" s="239"/>
      <c r="G498" s="239"/>
      <c r="H498" s="239"/>
      <c r="I498" s="239"/>
      <c r="J498" s="239"/>
      <c r="K498" s="239"/>
      <c r="L498" s="239"/>
      <c r="M498" s="239"/>
      <c r="N498" s="239"/>
      <c r="O498" s="239"/>
      <c r="P498" s="239"/>
      <c r="Q498" s="239"/>
      <c r="R498" s="239"/>
      <c r="S498" s="239"/>
      <c r="T498" s="239"/>
      <c r="U498" s="239"/>
      <c r="V498" s="239"/>
      <c r="W498" s="239"/>
      <c r="X498" s="239"/>
      <c r="Y498" s="239"/>
      <c r="Z498" s="239"/>
    </row>
    <row r="499" spans="1:26" ht="14.25" customHeight="1">
      <c r="A499" s="239"/>
      <c r="B499" s="239"/>
      <c r="C499" s="239"/>
      <c r="D499" s="239"/>
      <c r="E499" s="239"/>
      <c r="F499" s="239"/>
      <c r="G499" s="239"/>
      <c r="H499" s="239"/>
      <c r="I499" s="239"/>
      <c r="J499" s="239"/>
      <c r="K499" s="239"/>
      <c r="L499" s="239"/>
      <c r="M499" s="239"/>
      <c r="N499" s="239"/>
      <c r="O499" s="239"/>
      <c r="P499" s="239"/>
      <c r="Q499" s="239"/>
      <c r="R499" s="239"/>
      <c r="S499" s="239"/>
      <c r="T499" s="239"/>
      <c r="U499" s="239"/>
      <c r="V499" s="239"/>
      <c r="W499" s="239"/>
      <c r="X499" s="239"/>
      <c r="Y499" s="239"/>
      <c r="Z499" s="239"/>
    </row>
    <row r="500" spans="1:26" ht="14.25" customHeight="1">
      <c r="A500" s="239"/>
      <c r="B500" s="239"/>
      <c r="C500" s="239"/>
      <c r="D500" s="239"/>
      <c r="E500" s="239"/>
      <c r="F500" s="239"/>
      <c r="G500" s="239"/>
      <c r="H500" s="239"/>
      <c r="I500" s="239"/>
      <c r="J500" s="239"/>
      <c r="K500" s="239"/>
      <c r="L500" s="239"/>
      <c r="M500" s="239"/>
      <c r="N500" s="239"/>
      <c r="O500" s="239"/>
      <c r="P500" s="239"/>
      <c r="Q500" s="239"/>
      <c r="R500" s="239"/>
      <c r="S500" s="239"/>
      <c r="T500" s="239"/>
      <c r="U500" s="239"/>
      <c r="V500" s="239"/>
      <c r="W500" s="239"/>
      <c r="X500" s="239"/>
      <c r="Y500" s="239"/>
      <c r="Z500" s="239"/>
    </row>
    <row r="501" spans="1:26" ht="14.25" customHeight="1">
      <c r="A501" s="239"/>
      <c r="B501" s="239"/>
      <c r="C501" s="239"/>
      <c r="D501" s="239"/>
      <c r="E501" s="239"/>
      <c r="F501" s="239"/>
      <c r="G501" s="239"/>
      <c r="H501" s="239"/>
      <c r="I501" s="239"/>
      <c r="J501" s="239"/>
      <c r="K501" s="239"/>
      <c r="L501" s="239"/>
      <c r="M501" s="239"/>
      <c r="N501" s="239"/>
      <c r="O501" s="239"/>
      <c r="P501" s="239"/>
      <c r="Q501" s="239"/>
      <c r="R501" s="239"/>
      <c r="S501" s="239"/>
      <c r="T501" s="239"/>
      <c r="U501" s="239"/>
      <c r="V501" s="239"/>
      <c r="W501" s="239"/>
      <c r="X501" s="239"/>
      <c r="Y501" s="239"/>
      <c r="Z501" s="239"/>
    </row>
    <row r="502" spans="1:26" ht="14.25" customHeight="1">
      <c r="A502" s="239"/>
      <c r="B502" s="239"/>
      <c r="C502" s="239"/>
      <c r="D502" s="239"/>
      <c r="E502" s="239"/>
      <c r="F502" s="239"/>
      <c r="G502" s="239"/>
      <c r="H502" s="239"/>
      <c r="I502" s="239"/>
      <c r="J502" s="239"/>
      <c r="K502" s="239"/>
      <c r="L502" s="239"/>
      <c r="M502" s="239"/>
      <c r="N502" s="239"/>
      <c r="O502" s="239"/>
      <c r="P502" s="239"/>
      <c r="Q502" s="239"/>
      <c r="R502" s="239"/>
      <c r="S502" s="239"/>
      <c r="T502" s="239"/>
      <c r="U502" s="239"/>
      <c r="V502" s="239"/>
      <c r="W502" s="239"/>
      <c r="X502" s="239"/>
      <c r="Y502" s="239"/>
      <c r="Z502" s="239"/>
    </row>
    <row r="503" spans="1:26" ht="14.25" customHeight="1">
      <c r="A503" s="239"/>
      <c r="B503" s="239"/>
      <c r="C503" s="239"/>
      <c r="D503" s="239"/>
      <c r="E503" s="239"/>
      <c r="F503" s="239"/>
      <c r="G503" s="239"/>
      <c r="H503" s="239"/>
      <c r="I503" s="239"/>
      <c r="J503" s="239"/>
      <c r="K503" s="239"/>
      <c r="L503" s="239"/>
      <c r="M503" s="239"/>
      <c r="N503" s="239"/>
      <c r="O503" s="239"/>
      <c r="P503" s="239"/>
      <c r="Q503" s="239"/>
      <c r="R503" s="239"/>
      <c r="S503" s="239"/>
      <c r="T503" s="239"/>
      <c r="U503" s="239"/>
      <c r="V503" s="239"/>
      <c r="W503" s="239"/>
      <c r="X503" s="239"/>
      <c r="Y503" s="239"/>
      <c r="Z503" s="239"/>
    </row>
    <row r="504" spans="1:26" ht="14.25" customHeight="1">
      <c r="A504" s="239"/>
      <c r="B504" s="239"/>
      <c r="C504" s="239"/>
      <c r="D504" s="239"/>
      <c r="E504" s="239"/>
      <c r="F504" s="239"/>
      <c r="G504" s="239"/>
      <c r="H504" s="239"/>
      <c r="I504" s="239"/>
      <c r="J504" s="239"/>
      <c r="K504" s="239"/>
      <c r="L504" s="239"/>
      <c r="M504" s="239"/>
      <c r="N504" s="239"/>
      <c r="O504" s="239"/>
      <c r="P504" s="239"/>
      <c r="Q504" s="239"/>
      <c r="R504" s="239"/>
      <c r="S504" s="239"/>
      <c r="T504" s="239"/>
      <c r="U504" s="239"/>
      <c r="V504" s="239"/>
      <c r="W504" s="239"/>
      <c r="X504" s="239"/>
      <c r="Y504" s="239"/>
      <c r="Z504" s="239"/>
    </row>
    <row r="505" spans="1:26" ht="14.25" customHeight="1">
      <c r="A505" s="239"/>
      <c r="B505" s="239"/>
      <c r="C505" s="239"/>
      <c r="D505" s="239"/>
      <c r="E505" s="239"/>
      <c r="F505" s="239"/>
      <c r="G505" s="239"/>
      <c r="H505" s="239"/>
      <c r="I505" s="239"/>
      <c r="J505" s="239"/>
      <c r="K505" s="239"/>
      <c r="L505" s="239"/>
      <c r="M505" s="239"/>
      <c r="N505" s="239"/>
      <c r="O505" s="239"/>
      <c r="P505" s="239"/>
      <c r="Q505" s="239"/>
      <c r="R505" s="239"/>
      <c r="S505" s="239"/>
      <c r="T505" s="239"/>
      <c r="U505" s="239"/>
      <c r="V505" s="239"/>
      <c r="W505" s="239"/>
      <c r="X505" s="239"/>
      <c r="Y505" s="239"/>
      <c r="Z505" s="239"/>
    </row>
    <row r="506" spans="1:26" ht="14.25" customHeight="1">
      <c r="A506" s="239"/>
      <c r="B506" s="239"/>
      <c r="C506" s="239"/>
      <c r="D506" s="239"/>
      <c r="E506" s="239"/>
      <c r="F506" s="239"/>
      <c r="G506" s="239"/>
      <c r="H506" s="239"/>
      <c r="I506" s="239"/>
      <c r="J506" s="239"/>
      <c r="K506" s="239"/>
      <c r="L506" s="239"/>
      <c r="M506" s="239"/>
      <c r="N506" s="239"/>
      <c r="O506" s="239"/>
      <c r="P506" s="239"/>
      <c r="Q506" s="239"/>
      <c r="R506" s="239"/>
      <c r="S506" s="239"/>
      <c r="T506" s="239"/>
      <c r="U506" s="239"/>
      <c r="V506" s="239"/>
      <c r="W506" s="239"/>
      <c r="X506" s="239"/>
      <c r="Y506" s="239"/>
      <c r="Z506" s="239"/>
    </row>
    <row r="507" spans="1:26" ht="14.25" customHeight="1">
      <c r="A507" s="239"/>
      <c r="B507" s="239"/>
      <c r="C507" s="239"/>
      <c r="D507" s="239"/>
      <c r="E507" s="239"/>
      <c r="F507" s="239"/>
      <c r="G507" s="239"/>
      <c r="H507" s="239"/>
      <c r="I507" s="239"/>
      <c r="J507" s="239"/>
      <c r="K507" s="239"/>
      <c r="L507" s="239"/>
      <c r="M507" s="239"/>
      <c r="N507" s="239"/>
      <c r="O507" s="239"/>
      <c r="P507" s="239"/>
      <c r="Q507" s="239"/>
      <c r="R507" s="239"/>
      <c r="S507" s="239"/>
      <c r="T507" s="239"/>
      <c r="U507" s="239"/>
      <c r="V507" s="239"/>
      <c r="W507" s="239"/>
      <c r="X507" s="239"/>
      <c r="Y507" s="239"/>
      <c r="Z507" s="239"/>
    </row>
    <row r="508" spans="1:26" ht="14.25" customHeight="1">
      <c r="A508" s="239"/>
      <c r="B508" s="239"/>
      <c r="C508" s="239"/>
      <c r="D508" s="239"/>
      <c r="E508" s="239"/>
      <c r="F508" s="239"/>
      <c r="G508" s="239"/>
      <c r="H508" s="239"/>
      <c r="I508" s="239"/>
      <c r="J508" s="239"/>
      <c r="K508" s="239"/>
      <c r="L508" s="239"/>
      <c r="M508" s="239"/>
      <c r="N508" s="239"/>
      <c r="O508" s="239"/>
      <c r="P508" s="239"/>
      <c r="Q508" s="239"/>
      <c r="R508" s="239"/>
      <c r="S508" s="239"/>
      <c r="T508" s="239"/>
      <c r="U508" s="239"/>
      <c r="V508" s="239"/>
      <c r="W508" s="239"/>
      <c r="X508" s="239"/>
      <c r="Y508" s="239"/>
      <c r="Z508" s="239"/>
    </row>
    <row r="509" spans="1:26" ht="14.25" customHeight="1">
      <c r="A509" s="239"/>
      <c r="B509" s="239"/>
      <c r="C509" s="239"/>
      <c r="D509" s="239"/>
      <c r="E509" s="239"/>
      <c r="F509" s="239"/>
      <c r="G509" s="239"/>
      <c r="H509" s="239"/>
      <c r="I509" s="239"/>
      <c r="J509" s="239"/>
      <c r="K509" s="239"/>
      <c r="L509" s="239"/>
      <c r="M509" s="239"/>
      <c r="N509" s="239"/>
      <c r="O509" s="239"/>
      <c r="P509" s="239"/>
      <c r="Q509" s="239"/>
      <c r="R509" s="239"/>
      <c r="S509" s="239"/>
      <c r="T509" s="239"/>
      <c r="U509" s="239"/>
      <c r="V509" s="239"/>
      <c r="W509" s="239"/>
      <c r="X509" s="239"/>
      <c r="Y509" s="239"/>
      <c r="Z509" s="239"/>
    </row>
    <row r="510" spans="1:26" ht="14.25" customHeight="1">
      <c r="A510" s="239"/>
      <c r="B510" s="239"/>
      <c r="C510" s="239"/>
      <c r="D510" s="239"/>
      <c r="E510" s="239"/>
      <c r="F510" s="239"/>
      <c r="G510" s="239"/>
      <c r="H510" s="239"/>
      <c r="I510" s="239"/>
      <c r="J510" s="239"/>
      <c r="K510" s="239"/>
      <c r="L510" s="239"/>
      <c r="M510" s="239"/>
      <c r="N510" s="239"/>
      <c r="O510" s="239"/>
      <c r="P510" s="239"/>
      <c r="Q510" s="239"/>
      <c r="R510" s="239"/>
      <c r="S510" s="239"/>
      <c r="T510" s="239"/>
      <c r="U510" s="239"/>
      <c r="V510" s="239"/>
      <c r="W510" s="239"/>
      <c r="X510" s="239"/>
      <c r="Y510" s="239"/>
      <c r="Z510" s="239"/>
    </row>
    <row r="511" spans="1:26" ht="14.25" customHeight="1">
      <c r="A511" s="239"/>
      <c r="B511" s="239"/>
      <c r="C511" s="239"/>
      <c r="D511" s="239"/>
      <c r="E511" s="239"/>
      <c r="F511" s="239"/>
      <c r="G511" s="239"/>
      <c r="H511" s="239"/>
      <c r="I511" s="239"/>
      <c r="J511" s="239"/>
      <c r="K511" s="239"/>
      <c r="L511" s="239"/>
      <c r="M511" s="239"/>
      <c r="N511" s="239"/>
      <c r="O511" s="239"/>
      <c r="P511" s="239"/>
      <c r="Q511" s="239"/>
      <c r="R511" s="239"/>
      <c r="S511" s="239"/>
      <c r="T511" s="239"/>
      <c r="U511" s="239"/>
      <c r="V511" s="239"/>
      <c r="W511" s="239"/>
      <c r="X511" s="239"/>
      <c r="Y511" s="239"/>
      <c r="Z511" s="239"/>
    </row>
    <row r="512" spans="1:26" ht="14.25" customHeight="1">
      <c r="A512" s="239"/>
      <c r="B512" s="239"/>
      <c r="C512" s="239"/>
      <c r="D512" s="239"/>
      <c r="E512" s="239"/>
      <c r="F512" s="239"/>
      <c r="G512" s="239"/>
      <c r="H512" s="239"/>
      <c r="I512" s="239"/>
      <c r="J512" s="239"/>
      <c r="K512" s="239"/>
      <c r="L512" s="239"/>
      <c r="M512" s="239"/>
      <c r="N512" s="239"/>
      <c r="O512" s="239"/>
      <c r="P512" s="239"/>
      <c r="Q512" s="239"/>
      <c r="R512" s="239"/>
      <c r="S512" s="239"/>
      <c r="T512" s="239"/>
      <c r="U512" s="239"/>
      <c r="V512" s="239"/>
      <c r="W512" s="239"/>
      <c r="X512" s="239"/>
      <c r="Y512" s="239"/>
      <c r="Z512" s="239"/>
    </row>
    <row r="513" spans="1:26" ht="14.25" customHeight="1">
      <c r="A513" s="239"/>
      <c r="B513" s="239"/>
      <c r="C513" s="239"/>
      <c r="D513" s="239"/>
      <c r="E513" s="239"/>
      <c r="F513" s="239"/>
      <c r="G513" s="239"/>
      <c r="H513" s="239"/>
      <c r="I513" s="239"/>
      <c r="J513" s="239"/>
      <c r="K513" s="239"/>
      <c r="L513" s="239"/>
      <c r="M513" s="239"/>
      <c r="N513" s="239"/>
      <c r="O513" s="239"/>
      <c r="P513" s="239"/>
      <c r="Q513" s="239"/>
      <c r="R513" s="239"/>
      <c r="S513" s="239"/>
      <c r="T513" s="239"/>
      <c r="U513" s="239"/>
      <c r="V513" s="239"/>
      <c r="W513" s="239"/>
      <c r="X513" s="239"/>
      <c r="Y513" s="239"/>
      <c r="Z513" s="239"/>
    </row>
    <row r="514" spans="1:26" ht="14.25" customHeight="1">
      <c r="A514" s="239"/>
      <c r="B514" s="239"/>
      <c r="C514" s="239"/>
      <c r="D514" s="239"/>
      <c r="E514" s="239"/>
      <c r="F514" s="239"/>
      <c r="G514" s="239"/>
      <c r="H514" s="239"/>
      <c r="I514" s="239"/>
      <c r="J514" s="239"/>
      <c r="K514" s="239"/>
      <c r="L514" s="239"/>
      <c r="M514" s="239"/>
      <c r="N514" s="239"/>
      <c r="O514" s="239"/>
      <c r="P514" s="239"/>
      <c r="Q514" s="239"/>
      <c r="R514" s="239"/>
      <c r="S514" s="239"/>
      <c r="T514" s="239"/>
      <c r="U514" s="239"/>
      <c r="V514" s="239"/>
      <c r="W514" s="239"/>
      <c r="X514" s="239"/>
      <c r="Y514" s="239"/>
      <c r="Z514" s="239"/>
    </row>
    <row r="515" spans="1:26" ht="14.25" customHeight="1">
      <c r="A515" s="239"/>
      <c r="B515" s="239"/>
      <c r="C515" s="239"/>
      <c r="D515" s="239"/>
      <c r="E515" s="239"/>
      <c r="F515" s="239"/>
      <c r="G515" s="239"/>
      <c r="H515" s="239"/>
      <c r="I515" s="239"/>
      <c r="J515" s="239"/>
      <c r="K515" s="239"/>
      <c r="L515" s="239"/>
      <c r="M515" s="239"/>
      <c r="N515" s="239"/>
      <c r="O515" s="239"/>
      <c r="P515" s="239"/>
      <c r="Q515" s="239"/>
      <c r="R515" s="239"/>
      <c r="S515" s="239"/>
      <c r="T515" s="239"/>
      <c r="U515" s="239"/>
      <c r="V515" s="239"/>
      <c r="W515" s="239"/>
      <c r="X515" s="239"/>
      <c r="Y515" s="239"/>
      <c r="Z515" s="239"/>
    </row>
    <row r="516" spans="1:26" ht="14.25" customHeight="1">
      <c r="A516" s="239"/>
      <c r="B516" s="239"/>
      <c r="C516" s="239"/>
      <c r="D516" s="239"/>
      <c r="E516" s="239"/>
      <c r="F516" s="239"/>
      <c r="G516" s="239"/>
      <c r="H516" s="239"/>
      <c r="I516" s="239"/>
      <c r="J516" s="239"/>
      <c r="K516" s="239"/>
      <c r="L516" s="239"/>
      <c r="M516" s="239"/>
      <c r="N516" s="239"/>
      <c r="O516" s="239"/>
      <c r="P516" s="239"/>
      <c r="Q516" s="239"/>
      <c r="R516" s="239"/>
      <c r="S516" s="239"/>
      <c r="T516" s="239"/>
      <c r="U516" s="239"/>
      <c r="V516" s="239"/>
      <c r="W516" s="239"/>
      <c r="X516" s="239"/>
      <c r="Y516" s="239"/>
      <c r="Z516" s="239"/>
    </row>
    <row r="517" spans="1:26" ht="14.25" customHeight="1">
      <c r="A517" s="239"/>
      <c r="B517" s="239"/>
      <c r="C517" s="239"/>
      <c r="D517" s="239"/>
      <c r="E517" s="239"/>
      <c r="F517" s="239"/>
      <c r="G517" s="239"/>
      <c r="H517" s="239"/>
      <c r="I517" s="239"/>
      <c r="J517" s="239"/>
      <c r="K517" s="239"/>
      <c r="L517" s="239"/>
      <c r="M517" s="239"/>
      <c r="N517" s="239"/>
      <c r="O517" s="239"/>
      <c r="P517" s="239"/>
      <c r="Q517" s="239"/>
      <c r="R517" s="239"/>
      <c r="S517" s="239"/>
      <c r="T517" s="239"/>
      <c r="U517" s="239"/>
      <c r="V517" s="239"/>
      <c r="W517" s="239"/>
      <c r="X517" s="239"/>
      <c r="Y517" s="239"/>
      <c r="Z517" s="239"/>
    </row>
    <row r="518" spans="1:26" ht="14.25" customHeight="1">
      <c r="A518" s="239"/>
      <c r="B518" s="239"/>
      <c r="C518" s="239"/>
      <c r="D518" s="239"/>
      <c r="E518" s="239"/>
      <c r="F518" s="239"/>
      <c r="G518" s="239"/>
      <c r="H518" s="239"/>
      <c r="I518" s="239"/>
      <c r="J518" s="239"/>
      <c r="K518" s="239"/>
      <c r="L518" s="239"/>
      <c r="M518" s="239"/>
      <c r="N518" s="239"/>
      <c r="O518" s="239"/>
      <c r="P518" s="239"/>
      <c r="Q518" s="239"/>
      <c r="R518" s="239"/>
      <c r="S518" s="239"/>
      <c r="T518" s="239"/>
      <c r="U518" s="239"/>
      <c r="V518" s="239"/>
      <c r="W518" s="239"/>
      <c r="X518" s="239"/>
      <c r="Y518" s="239"/>
      <c r="Z518" s="239"/>
    </row>
    <row r="519" spans="1:26" ht="14.25" customHeight="1">
      <c r="A519" s="239"/>
      <c r="B519" s="239"/>
      <c r="C519" s="239"/>
      <c r="D519" s="239"/>
      <c r="E519" s="239"/>
      <c r="F519" s="239"/>
      <c r="G519" s="239"/>
      <c r="H519" s="239"/>
      <c r="I519" s="239"/>
      <c r="J519" s="239"/>
      <c r="K519" s="239"/>
      <c r="L519" s="239"/>
      <c r="M519" s="239"/>
      <c r="N519" s="239"/>
      <c r="O519" s="239"/>
      <c r="P519" s="239"/>
      <c r="Q519" s="239"/>
      <c r="R519" s="239"/>
      <c r="S519" s="239"/>
      <c r="T519" s="239"/>
      <c r="U519" s="239"/>
      <c r="V519" s="239"/>
      <c r="W519" s="239"/>
      <c r="X519" s="239"/>
      <c r="Y519" s="239"/>
      <c r="Z519" s="239"/>
    </row>
    <row r="520" spans="1:26" ht="14.25" customHeight="1">
      <c r="A520" s="239"/>
      <c r="B520" s="239"/>
      <c r="C520" s="239"/>
      <c r="D520" s="239"/>
      <c r="E520" s="239"/>
      <c r="F520" s="239"/>
      <c r="G520" s="239"/>
      <c r="H520" s="239"/>
      <c r="I520" s="239"/>
      <c r="J520" s="239"/>
      <c r="K520" s="239"/>
      <c r="L520" s="239"/>
      <c r="M520" s="239"/>
      <c r="N520" s="239"/>
      <c r="O520" s="239"/>
      <c r="P520" s="239"/>
      <c r="Q520" s="239"/>
      <c r="R520" s="239"/>
      <c r="S520" s="239"/>
      <c r="T520" s="239"/>
      <c r="U520" s="239"/>
      <c r="V520" s="239"/>
      <c r="W520" s="239"/>
      <c r="X520" s="239"/>
      <c r="Y520" s="239"/>
      <c r="Z520" s="239"/>
    </row>
    <row r="521" spans="1:26" ht="14.25" customHeight="1">
      <c r="A521" s="239"/>
      <c r="B521" s="239"/>
      <c r="C521" s="239"/>
      <c r="D521" s="239"/>
      <c r="E521" s="239"/>
      <c r="F521" s="239"/>
      <c r="G521" s="239"/>
      <c r="H521" s="239"/>
      <c r="I521" s="239"/>
      <c r="J521" s="239"/>
      <c r="K521" s="239"/>
      <c r="L521" s="239"/>
      <c r="M521" s="239"/>
      <c r="N521" s="239"/>
      <c r="O521" s="239"/>
      <c r="P521" s="239"/>
      <c r="Q521" s="239"/>
      <c r="R521" s="239"/>
      <c r="S521" s="239"/>
      <c r="T521" s="239"/>
      <c r="U521" s="239"/>
      <c r="V521" s="239"/>
      <c r="W521" s="239"/>
      <c r="X521" s="239"/>
      <c r="Y521" s="239"/>
      <c r="Z521" s="239"/>
    </row>
    <row r="522" spans="1:26" ht="14.25" customHeight="1">
      <c r="A522" s="239"/>
      <c r="B522" s="239"/>
      <c r="C522" s="239"/>
      <c r="D522" s="239"/>
      <c r="E522" s="239"/>
      <c r="F522" s="239"/>
      <c r="G522" s="239"/>
      <c r="H522" s="239"/>
      <c r="I522" s="239"/>
      <c r="J522" s="239"/>
      <c r="K522" s="239"/>
      <c r="L522" s="239"/>
      <c r="M522" s="239"/>
      <c r="N522" s="239"/>
      <c r="O522" s="239"/>
      <c r="P522" s="239"/>
      <c r="Q522" s="239"/>
      <c r="R522" s="239"/>
      <c r="S522" s="239"/>
      <c r="T522" s="239"/>
      <c r="U522" s="239"/>
      <c r="V522" s="239"/>
      <c r="W522" s="239"/>
      <c r="X522" s="239"/>
      <c r="Y522" s="239"/>
      <c r="Z522" s="239"/>
    </row>
    <row r="523" spans="1:26" ht="14.25" customHeight="1">
      <c r="A523" s="239"/>
      <c r="B523" s="239"/>
      <c r="C523" s="239"/>
      <c r="D523" s="239"/>
      <c r="E523" s="239"/>
      <c r="F523" s="239"/>
      <c r="G523" s="239"/>
      <c r="H523" s="239"/>
      <c r="I523" s="239"/>
      <c r="J523" s="239"/>
      <c r="K523" s="239"/>
      <c r="L523" s="239"/>
      <c r="M523" s="239"/>
      <c r="N523" s="239"/>
      <c r="O523" s="239"/>
      <c r="P523" s="239"/>
      <c r="Q523" s="239"/>
      <c r="R523" s="239"/>
      <c r="S523" s="239"/>
      <c r="T523" s="239"/>
      <c r="U523" s="239"/>
      <c r="V523" s="239"/>
      <c r="W523" s="239"/>
      <c r="X523" s="239"/>
      <c r="Y523" s="239"/>
      <c r="Z523" s="239"/>
    </row>
    <row r="524" spans="1:26" ht="14.25" customHeight="1">
      <c r="A524" s="239"/>
      <c r="B524" s="239"/>
      <c r="C524" s="239"/>
      <c r="D524" s="239"/>
      <c r="E524" s="239"/>
      <c r="F524" s="239"/>
      <c r="G524" s="239"/>
      <c r="H524" s="239"/>
      <c r="I524" s="239"/>
      <c r="J524" s="239"/>
      <c r="K524" s="239"/>
      <c r="L524" s="239"/>
      <c r="M524" s="239"/>
      <c r="N524" s="239"/>
      <c r="O524" s="239"/>
      <c r="P524" s="239"/>
      <c r="Q524" s="239"/>
      <c r="R524" s="239"/>
      <c r="S524" s="239"/>
      <c r="T524" s="239"/>
      <c r="U524" s="239"/>
      <c r="V524" s="239"/>
      <c r="W524" s="239"/>
      <c r="X524" s="239"/>
      <c r="Y524" s="239"/>
      <c r="Z524" s="239"/>
    </row>
    <row r="525" spans="1:26" ht="14.25" customHeight="1">
      <c r="A525" s="239"/>
      <c r="B525" s="239"/>
      <c r="C525" s="239"/>
      <c r="D525" s="239"/>
      <c r="E525" s="239"/>
      <c r="F525" s="239"/>
      <c r="G525" s="239"/>
      <c r="H525" s="239"/>
      <c r="I525" s="239"/>
      <c r="J525" s="239"/>
      <c r="K525" s="239"/>
      <c r="L525" s="239"/>
      <c r="M525" s="239"/>
      <c r="N525" s="239"/>
      <c r="O525" s="239"/>
      <c r="P525" s="239"/>
      <c r="Q525" s="239"/>
      <c r="R525" s="239"/>
      <c r="S525" s="239"/>
      <c r="T525" s="239"/>
      <c r="U525" s="239"/>
      <c r="V525" s="239"/>
      <c r="W525" s="239"/>
      <c r="X525" s="239"/>
      <c r="Y525" s="239"/>
      <c r="Z525" s="239"/>
    </row>
    <row r="526" spans="1:26" ht="14.25" customHeight="1">
      <c r="A526" s="239"/>
      <c r="B526" s="239"/>
      <c r="C526" s="239"/>
      <c r="D526" s="239"/>
      <c r="E526" s="239"/>
      <c r="F526" s="239"/>
      <c r="G526" s="239"/>
      <c r="H526" s="239"/>
      <c r="I526" s="239"/>
      <c r="J526" s="239"/>
      <c r="K526" s="239"/>
      <c r="L526" s="239"/>
      <c r="M526" s="239"/>
      <c r="N526" s="239"/>
      <c r="O526" s="239"/>
      <c r="P526" s="239"/>
      <c r="Q526" s="239"/>
      <c r="R526" s="239"/>
      <c r="S526" s="239"/>
      <c r="T526" s="239"/>
      <c r="U526" s="239"/>
      <c r="V526" s="239"/>
      <c r="W526" s="239"/>
      <c r="X526" s="239"/>
      <c r="Y526" s="239"/>
      <c r="Z526" s="239"/>
    </row>
    <row r="527" spans="1:26" ht="14.25" customHeight="1">
      <c r="A527" s="239"/>
      <c r="B527" s="239"/>
      <c r="C527" s="239"/>
      <c r="D527" s="239"/>
      <c r="E527" s="239"/>
      <c r="F527" s="239"/>
      <c r="G527" s="239"/>
      <c r="H527" s="239"/>
      <c r="I527" s="239"/>
      <c r="J527" s="239"/>
      <c r="K527" s="239"/>
      <c r="L527" s="239"/>
      <c r="M527" s="239"/>
      <c r="N527" s="239"/>
      <c r="O527" s="239"/>
      <c r="P527" s="239"/>
      <c r="Q527" s="239"/>
      <c r="R527" s="239"/>
      <c r="S527" s="239"/>
      <c r="T527" s="239"/>
      <c r="U527" s="239"/>
      <c r="V527" s="239"/>
      <c r="W527" s="239"/>
      <c r="X527" s="239"/>
      <c r="Y527" s="239"/>
      <c r="Z527" s="239"/>
    </row>
    <row r="528" spans="1:26" ht="14.25" customHeight="1">
      <c r="A528" s="239"/>
      <c r="B528" s="239"/>
      <c r="C528" s="239"/>
      <c r="D528" s="239"/>
      <c r="E528" s="239"/>
      <c r="F528" s="239"/>
      <c r="G528" s="239"/>
      <c r="H528" s="239"/>
      <c r="I528" s="239"/>
      <c r="J528" s="239"/>
      <c r="K528" s="239"/>
      <c r="L528" s="239"/>
      <c r="M528" s="239"/>
      <c r="N528" s="239"/>
      <c r="O528" s="239"/>
      <c r="P528" s="239"/>
      <c r="Q528" s="239"/>
      <c r="R528" s="239"/>
      <c r="S528" s="239"/>
      <c r="T528" s="239"/>
      <c r="U528" s="239"/>
      <c r="V528" s="239"/>
      <c r="W528" s="239"/>
      <c r="X528" s="239"/>
      <c r="Y528" s="239"/>
      <c r="Z528" s="239"/>
    </row>
    <row r="529" spans="1:26" ht="14.25" customHeight="1">
      <c r="A529" s="239"/>
      <c r="B529" s="239"/>
      <c r="C529" s="239"/>
      <c r="D529" s="239"/>
      <c r="E529" s="239"/>
      <c r="F529" s="239"/>
      <c r="G529" s="239"/>
      <c r="H529" s="239"/>
      <c r="I529" s="239"/>
      <c r="J529" s="239"/>
      <c r="K529" s="239"/>
      <c r="L529" s="239"/>
      <c r="M529" s="239"/>
      <c r="N529" s="239"/>
      <c r="O529" s="239"/>
      <c r="P529" s="239"/>
      <c r="Q529" s="239"/>
      <c r="R529" s="239"/>
      <c r="S529" s="239"/>
      <c r="T529" s="239"/>
      <c r="U529" s="239"/>
      <c r="V529" s="239"/>
      <c r="W529" s="239"/>
      <c r="X529" s="239"/>
      <c r="Y529" s="239"/>
      <c r="Z529" s="239"/>
    </row>
    <row r="530" spans="1:26" ht="14.25" customHeight="1">
      <c r="A530" s="239"/>
      <c r="B530" s="239"/>
      <c r="C530" s="239"/>
      <c r="D530" s="239"/>
      <c r="E530" s="239"/>
      <c r="F530" s="239"/>
      <c r="G530" s="239"/>
      <c r="H530" s="239"/>
      <c r="I530" s="239"/>
      <c r="J530" s="239"/>
      <c r="K530" s="239"/>
      <c r="L530" s="239"/>
      <c r="M530" s="239"/>
      <c r="N530" s="239"/>
      <c r="O530" s="239"/>
      <c r="P530" s="239"/>
      <c r="Q530" s="239"/>
      <c r="R530" s="239"/>
      <c r="S530" s="239"/>
      <c r="T530" s="239"/>
      <c r="U530" s="239"/>
      <c r="V530" s="239"/>
      <c r="W530" s="239"/>
      <c r="X530" s="239"/>
      <c r="Y530" s="239"/>
      <c r="Z530" s="239"/>
    </row>
    <row r="531" spans="1:26" ht="14.25" customHeight="1">
      <c r="A531" s="239"/>
      <c r="B531" s="239"/>
      <c r="C531" s="239"/>
      <c r="D531" s="239"/>
      <c r="E531" s="239"/>
      <c r="F531" s="239"/>
      <c r="G531" s="239"/>
      <c r="H531" s="239"/>
      <c r="I531" s="239"/>
      <c r="J531" s="239"/>
      <c r="K531" s="239"/>
      <c r="L531" s="239"/>
      <c r="M531" s="239"/>
      <c r="N531" s="239"/>
      <c r="O531" s="239"/>
      <c r="P531" s="239"/>
      <c r="Q531" s="239"/>
      <c r="R531" s="239"/>
      <c r="S531" s="239"/>
      <c r="T531" s="239"/>
      <c r="U531" s="239"/>
      <c r="V531" s="239"/>
      <c r="W531" s="239"/>
      <c r="X531" s="239"/>
      <c r="Y531" s="239"/>
      <c r="Z531" s="239"/>
    </row>
    <row r="532" spans="1:26" ht="14.25" customHeight="1">
      <c r="A532" s="239"/>
      <c r="B532" s="239"/>
      <c r="C532" s="239"/>
      <c r="D532" s="239"/>
      <c r="E532" s="239"/>
      <c r="F532" s="239"/>
      <c r="G532" s="239"/>
      <c r="H532" s="239"/>
      <c r="I532" s="239"/>
      <c r="J532" s="239"/>
      <c r="K532" s="239"/>
      <c r="L532" s="239"/>
      <c r="M532" s="239"/>
      <c r="N532" s="239"/>
      <c r="O532" s="239"/>
      <c r="P532" s="239"/>
      <c r="Q532" s="239"/>
      <c r="R532" s="239"/>
      <c r="S532" s="239"/>
      <c r="T532" s="239"/>
      <c r="U532" s="239"/>
      <c r="V532" s="239"/>
      <c r="W532" s="239"/>
      <c r="X532" s="239"/>
      <c r="Y532" s="239"/>
      <c r="Z532" s="239"/>
    </row>
    <row r="533" spans="1:26" ht="14.25" customHeight="1">
      <c r="A533" s="239"/>
      <c r="B533" s="239"/>
      <c r="C533" s="239"/>
      <c r="D533" s="239"/>
      <c r="E533" s="239"/>
      <c r="F533" s="239"/>
      <c r="G533" s="239"/>
      <c r="H533" s="239"/>
      <c r="I533" s="239"/>
      <c r="J533" s="239"/>
      <c r="K533" s="239"/>
      <c r="L533" s="239"/>
      <c r="M533" s="239"/>
      <c r="N533" s="239"/>
      <c r="O533" s="239"/>
      <c r="P533" s="239"/>
      <c r="Q533" s="239"/>
      <c r="R533" s="239"/>
      <c r="S533" s="239"/>
      <c r="T533" s="239"/>
      <c r="U533" s="239"/>
      <c r="V533" s="239"/>
      <c r="W533" s="239"/>
      <c r="X533" s="239"/>
      <c r="Y533" s="239"/>
      <c r="Z533" s="239"/>
    </row>
    <row r="534" spans="1:26" ht="14.25" customHeight="1">
      <c r="A534" s="239"/>
      <c r="B534" s="239"/>
      <c r="C534" s="239"/>
      <c r="D534" s="239"/>
      <c r="E534" s="239"/>
      <c r="F534" s="239"/>
      <c r="G534" s="239"/>
      <c r="H534" s="239"/>
      <c r="I534" s="239"/>
      <c r="J534" s="239"/>
      <c r="K534" s="239"/>
      <c r="L534" s="239"/>
      <c r="M534" s="239"/>
      <c r="N534" s="239"/>
      <c r="O534" s="239"/>
      <c r="P534" s="239"/>
      <c r="Q534" s="239"/>
      <c r="R534" s="239"/>
      <c r="S534" s="239"/>
      <c r="T534" s="239"/>
      <c r="U534" s="239"/>
      <c r="V534" s="239"/>
      <c r="W534" s="239"/>
      <c r="X534" s="239"/>
      <c r="Y534" s="239"/>
      <c r="Z534" s="239"/>
    </row>
    <row r="535" spans="1:26" ht="14.25" customHeight="1">
      <c r="A535" s="239"/>
      <c r="B535" s="239"/>
      <c r="C535" s="239"/>
      <c r="D535" s="239"/>
      <c r="E535" s="239"/>
      <c r="F535" s="239"/>
      <c r="G535" s="239"/>
      <c r="H535" s="239"/>
      <c r="I535" s="239"/>
      <c r="J535" s="239"/>
      <c r="K535" s="239"/>
      <c r="L535" s="239"/>
      <c r="M535" s="239"/>
      <c r="N535" s="239"/>
      <c r="O535" s="239"/>
      <c r="P535" s="239"/>
      <c r="Q535" s="239"/>
      <c r="R535" s="239"/>
      <c r="S535" s="239"/>
      <c r="T535" s="239"/>
      <c r="U535" s="239"/>
      <c r="V535" s="239"/>
      <c r="W535" s="239"/>
      <c r="X535" s="239"/>
      <c r="Y535" s="239"/>
      <c r="Z535" s="239"/>
    </row>
    <row r="536" spans="1:26" ht="14.25" customHeight="1">
      <c r="A536" s="239"/>
      <c r="B536" s="239"/>
      <c r="C536" s="239"/>
      <c r="D536" s="239"/>
      <c r="E536" s="239"/>
      <c r="F536" s="239"/>
      <c r="G536" s="239"/>
      <c r="H536" s="239"/>
      <c r="I536" s="239"/>
      <c r="J536" s="239"/>
      <c r="K536" s="239"/>
      <c r="L536" s="239"/>
      <c r="M536" s="239"/>
      <c r="N536" s="239"/>
      <c r="O536" s="239"/>
      <c r="P536" s="239"/>
      <c r="Q536" s="239"/>
      <c r="R536" s="239"/>
      <c r="S536" s="239"/>
      <c r="T536" s="239"/>
      <c r="U536" s="239"/>
      <c r="V536" s="239"/>
      <c r="W536" s="239"/>
      <c r="X536" s="239"/>
      <c r="Y536" s="239"/>
      <c r="Z536" s="239"/>
    </row>
    <row r="537" spans="1:26" ht="14.25" customHeight="1">
      <c r="A537" s="239"/>
      <c r="B537" s="239"/>
      <c r="C537" s="239"/>
      <c r="D537" s="239"/>
      <c r="E537" s="239"/>
      <c r="F537" s="239"/>
      <c r="G537" s="239"/>
      <c r="H537" s="239"/>
      <c r="I537" s="239"/>
      <c r="J537" s="239"/>
      <c r="K537" s="239"/>
      <c r="L537" s="239"/>
      <c r="M537" s="239"/>
      <c r="N537" s="239"/>
      <c r="O537" s="239"/>
      <c r="P537" s="239"/>
      <c r="Q537" s="239"/>
      <c r="R537" s="239"/>
      <c r="S537" s="239"/>
      <c r="T537" s="239"/>
      <c r="U537" s="239"/>
      <c r="V537" s="239"/>
      <c r="W537" s="239"/>
      <c r="X537" s="239"/>
      <c r="Y537" s="239"/>
      <c r="Z537" s="239"/>
    </row>
    <row r="538" spans="1:26" ht="14.25" customHeight="1">
      <c r="A538" s="239"/>
      <c r="B538" s="239"/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</row>
    <row r="539" spans="1:26" ht="14.25" customHeight="1">
      <c r="A539" s="239"/>
      <c r="B539" s="239"/>
      <c r="C539" s="239"/>
      <c r="D539" s="239"/>
      <c r="E539" s="239"/>
      <c r="F539" s="239"/>
      <c r="G539" s="239"/>
      <c r="H539" s="239"/>
      <c r="I539" s="239"/>
      <c r="J539" s="239"/>
      <c r="K539" s="239"/>
      <c r="L539" s="239"/>
      <c r="M539" s="239"/>
      <c r="N539" s="239"/>
      <c r="O539" s="239"/>
      <c r="P539" s="239"/>
      <c r="Q539" s="239"/>
      <c r="R539" s="239"/>
      <c r="S539" s="239"/>
      <c r="T539" s="239"/>
      <c r="U539" s="239"/>
      <c r="V539" s="239"/>
      <c r="W539" s="239"/>
      <c r="X539" s="239"/>
      <c r="Y539" s="239"/>
      <c r="Z539" s="239"/>
    </row>
    <row r="540" spans="1:26" ht="14.25" customHeight="1">
      <c r="A540" s="239"/>
      <c r="B540" s="239"/>
      <c r="C540" s="239"/>
      <c r="D540" s="239"/>
      <c r="E540" s="239"/>
      <c r="F540" s="239"/>
      <c r="G540" s="239"/>
      <c r="H540" s="239"/>
      <c r="I540" s="239"/>
      <c r="J540" s="239"/>
      <c r="K540" s="239"/>
      <c r="L540" s="239"/>
      <c r="M540" s="239"/>
      <c r="N540" s="239"/>
      <c r="O540" s="239"/>
      <c r="P540" s="239"/>
      <c r="Q540" s="239"/>
      <c r="R540" s="239"/>
      <c r="S540" s="239"/>
      <c r="T540" s="239"/>
      <c r="U540" s="239"/>
      <c r="V540" s="239"/>
      <c r="W540" s="239"/>
      <c r="X540" s="239"/>
      <c r="Y540" s="239"/>
      <c r="Z540" s="239"/>
    </row>
    <row r="541" spans="1:26" ht="14.25" customHeight="1">
      <c r="A541" s="239"/>
      <c r="B541" s="239"/>
      <c r="C541" s="239"/>
      <c r="D541" s="239"/>
      <c r="E541" s="239"/>
      <c r="F541" s="239"/>
      <c r="G541" s="239"/>
      <c r="H541" s="239"/>
      <c r="I541" s="239"/>
      <c r="J541" s="239"/>
      <c r="K541" s="239"/>
      <c r="L541" s="239"/>
      <c r="M541" s="239"/>
      <c r="N541" s="239"/>
      <c r="O541" s="239"/>
      <c r="P541" s="239"/>
      <c r="Q541" s="239"/>
      <c r="R541" s="239"/>
      <c r="S541" s="239"/>
      <c r="T541" s="239"/>
      <c r="U541" s="239"/>
      <c r="V541" s="239"/>
      <c r="W541" s="239"/>
      <c r="X541" s="239"/>
      <c r="Y541" s="239"/>
      <c r="Z541" s="239"/>
    </row>
    <row r="542" spans="1:26" ht="14.25" customHeight="1">
      <c r="A542" s="239"/>
      <c r="B542" s="239"/>
      <c r="C542" s="239"/>
      <c r="D542" s="239"/>
      <c r="E542" s="239"/>
      <c r="F542" s="239"/>
      <c r="G542" s="239"/>
      <c r="H542" s="239"/>
      <c r="I542" s="239"/>
      <c r="J542" s="239"/>
      <c r="K542" s="239"/>
      <c r="L542" s="239"/>
      <c r="M542" s="239"/>
      <c r="N542" s="239"/>
      <c r="O542" s="239"/>
      <c r="P542" s="239"/>
      <c r="Q542" s="239"/>
      <c r="R542" s="239"/>
      <c r="S542" s="239"/>
      <c r="T542" s="239"/>
      <c r="U542" s="239"/>
      <c r="V542" s="239"/>
      <c r="W542" s="239"/>
      <c r="X542" s="239"/>
      <c r="Y542" s="239"/>
      <c r="Z542" s="239"/>
    </row>
    <row r="543" spans="1:26" ht="14.25" customHeight="1">
      <c r="A543" s="239"/>
      <c r="B543" s="239"/>
      <c r="C543" s="239"/>
      <c r="D543" s="239"/>
      <c r="E543" s="239"/>
      <c r="F543" s="239"/>
      <c r="G543" s="239"/>
      <c r="H543" s="239"/>
      <c r="I543" s="239"/>
      <c r="J543" s="239"/>
      <c r="K543" s="239"/>
      <c r="L543" s="239"/>
      <c r="M543" s="239"/>
      <c r="N543" s="239"/>
      <c r="O543" s="239"/>
      <c r="P543" s="239"/>
      <c r="Q543" s="239"/>
      <c r="R543" s="239"/>
      <c r="S543" s="239"/>
      <c r="T543" s="239"/>
      <c r="U543" s="239"/>
      <c r="V543" s="239"/>
      <c r="W543" s="239"/>
      <c r="X543" s="239"/>
      <c r="Y543" s="239"/>
      <c r="Z543" s="239"/>
    </row>
    <row r="544" spans="1:26" ht="14.25" customHeight="1">
      <c r="A544" s="239"/>
      <c r="B544" s="239"/>
      <c r="C544" s="239"/>
      <c r="D544" s="239"/>
      <c r="E544" s="239"/>
      <c r="F544" s="239"/>
      <c r="G544" s="239"/>
      <c r="H544" s="239"/>
      <c r="I544" s="239"/>
      <c r="J544" s="239"/>
      <c r="K544" s="239"/>
      <c r="L544" s="239"/>
      <c r="M544" s="239"/>
      <c r="N544" s="239"/>
      <c r="O544" s="239"/>
      <c r="P544" s="239"/>
      <c r="Q544" s="239"/>
      <c r="R544" s="239"/>
      <c r="S544" s="239"/>
      <c r="T544" s="239"/>
      <c r="U544" s="239"/>
      <c r="V544" s="239"/>
      <c r="W544" s="239"/>
      <c r="X544" s="239"/>
      <c r="Y544" s="239"/>
      <c r="Z544" s="239"/>
    </row>
    <row r="545" spans="1:26" ht="14.25" customHeight="1">
      <c r="A545" s="239"/>
      <c r="B545" s="239"/>
      <c r="C545" s="239"/>
      <c r="D545" s="239"/>
      <c r="E545" s="239"/>
      <c r="F545" s="239"/>
      <c r="G545" s="239"/>
      <c r="H545" s="239"/>
      <c r="I545" s="239"/>
      <c r="J545" s="239"/>
      <c r="K545" s="239"/>
      <c r="L545" s="239"/>
      <c r="M545" s="239"/>
      <c r="N545" s="239"/>
      <c r="O545" s="239"/>
      <c r="P545" s="239"/>
      <c r="Q545" s="239"/>
      <c r="R545" s="239"/>
      <c r="S545" s="239"/>
      <c r="T545" s="239"/>
      <c r="U545" s="239"/>
      <c r="V545" s="239"/>
      <c r="W545" s="239"/>
      <c r="X545" s="239"/>
      <c r="Y545" s="239"/>
      <c r="Z545" s="239"/>
    </row>
    <row r="546" spans="1:26" ht="14.25" customHeight="1">
      <c r="A546" s="239"/>
      <c r="B546" s="239"/>
      <c r="C546" s="239"/>
      <c r="D546" s="239"/>
      <c r="E546" s="239"/>
      <c r="F546" s="239"/>
      <c r="G546" s="239"/>
      <c r="H546" s="239"/>
      <c r="I546" s="239"/>
      <c r="J546" s="239"/>
      <c r="K546" s="239"/>
      <c r="L546" s="239"/>
      <c r="M546" s="239"/>
      <c r="N546" s="239"/>
      <c r="O546" s="239"/>
      <c r="P546" s="239"/>
      <c r="Q546" s="239"/>
      <c r="R546" s="239"/>
      <c r="S546" s="239"/>
      <c r="T546" s="239"/>
      <c r="U546" s="239"/>
      <c r="V546" s="239"/>
      <c r="W546" s="239"/>
      <c r="X546" s="239"/>
      <c r="Y546" s="239"/>
      <c r="Z546" s="239"/>
    </row>
    <row r="547" spans="1:26" ht="14.25" customHeight="1">
      <c r="A547" s="239"/>
      <c r="B547" s="239"/>
      <c r="C547" s="239"/>
      <c r="D547" s="239"/>
      <c r="E547" s="239"/>
      <c r="F547" s="239"/>
      <c r="G547" s="239"/>
      <c r="H547" s="239"/>
      <c r="I547" s="239"/>
      <c r="J547" s="239"/>
      <c r="K547" s="239"/>
      <c r="L547" s="239"/>
      <c r="M547" s="239"/>
      <c r="N547" s="239"/>
      <c r="O547" s="239"/>
      <c r="P547" s="239"/>
      <c r="Q547" s="239"/>
      <c r="R547" s="239"/>
      <c r="S547" s="239"/>
      <c r="T547" s="239"/>
      <c r="U547" s="239"/>
      <c r="V547" s="239"/>
      <c r="W547" s="239"/>
      <c r="X547" s="239"/>
      <c r="Y547" s="239"/>
      <c r="Z547" s="239"/>
    </row>
    <row r="548" spans="1:26" ht="14.25" customHeight="1">
      <c r="A548" s="239"/>
      <c r="B548" s="239"/>
      <c r="C548" s="239"/>
      <c r="D548" s="239"/>
      <c r="E548" s="239"/>
      <c r="F548" s="239"/>
      <c r="G548" s="239"/>
      <c r="H548" s="239"/>
      <c r="I548" s="239"/>
      <c r="J548" s="239"/>
      <c r="K548" s="239"/>
      <c r="L548" s="239"/>
      <c r="M548" s="239"/>
      <c r="N548" s="239"/>
      <c r="O548" s="239"/>
      <c r="P548" s="239"/>
      <c r="Q548" s="239"/>
      <c r="R548" s="239"/>
      <c r="S548" s="239"/>
      <c r="T548" s="239"/>
      <c r="U548" s="239"/>
      <c r="V548" s="239"/>
      <c r="W548" s="239"/>
      <c r="X548" s="239"/>
      <c r="Y548" s="239"/>
      <c r="Z548" s="239"/>
    </row>
    <row r="549" spans="1:26" ht="14.25" customHeight="1">
      <c r="A549" s="239"/>
      <c r="B549" s="239"/>
      <c r="C549" s="239"/>
      <c r="D549" s="239"/>
      <c r="E549" s="239"/>
      <c r="F549" s="239"/>
      <c r="G549" s="239"/>
      <c r="H549" s="239"/>
      <c r="I549" s="239"/>
      <c r="J549" s="239"/>
      <c r="K549" s="239"/>
      <c r="L549" s="239"/>
      <c r="M549" s="239"/>
      <c r="N549" s="239"/>
      <c r="O549" s="239"/>
      <c r="P549" s="239"/>
      <c r="Q549" s="239"/>
      <c r="R549" s="239"/>
      <c r="S549" s="239"/>
      <c r="T549" s="239"/>
      <c r="U549" s="239"/>
      <c r="V549" s="239"/>
      <c r="W549" s="239"/>
      <c r="X549" s="239"/>
      <c r="Y549" s="239"/>
      <c r="Z549" s="239"/>
    </row>
    <row r="550" spans="1:26" ht="14.25" customHeight="1">
      <c r="A550" s="239"/>
      <c r="B550" s="239"/>
      <c r="C550" s="239"/>
      <c r="D550" s="239"/>
      <c r="E550" s="239"/>
      <c r="F550" s="239"/>
      <c r="G550" s="239"/>
      <c r="H550" s="239"/>
      <c r="I550" s="239"/>
      <c r="J550" s="239"/>
      <c r="K550" s="239"/>
      <c r="L550" s="239"/>
      <c r="M550" s="239"/>
      <c r="N550" s="239"/>
      <c r="O550" s="239"/>
      <c r="P550" s="239"/>
      <c r="Q550" s="239"/>
      <c r="R550" s="239"/>
      <c r="S550" s="239"/>
      <c r="T550" s="239"/>
      <c r="U550" s="239"/>
      <c r="V550" s="239"/>
      <c r="W550" s="239"/>
      <c r="X550" s="239"/>
      <c r="Y550" s="239"/>
      <c r="Z550" s="239"/>
    </row>
    <row r="551" spans="1:26" ht="14.25" customHeight="1">
      <c r="A551" s="239"/>
      <c r="B551" s="239"/>
      <c r="C551" s="239"/>
      <c r="D551" s="239"/>
      <c r="E551" s="239"/>
      <c r="F551" s="239"/>
      <c r="G551" s="239"/>
      <c r="H551" s="239"/>
      <c r="I551" s="239"/>
      <c r="J551" s="239"/>
      <c r="K551" s="239"/>
      <c r="L551" s="239"/>
      <c r="M551" s="239"/>
      <c r="N551" s="239"/>
      <c r="O551" s="239"/>
      <c r="P551" s="239"/>
      <c r="Q551" s="239"/>
      <c r="R551" s="239"/>
      <c r="S551" s="239"/>
      <c r="T551" s="239"/>
      <c r="U551" s="239"/>
      <c r="V551" s="239"/>
      <c r="W551" s="239"/>
      <c r="X551" s="239"/>
      <c r="Y551" s="239"/>
      <c r="Z551" s="239"/>
    </row>
    <row r="552" spans="1:26" ht="14.25" customHeight="1">
      <c r="A552" s="239"/>
      <c r="B552" s="239"/>
      <c r="C552" s="239"/>
      <c r="D552" s="239"/>
      <c r="E552" s="239"/>
      <c r="F552" s="239"/>
      <c r="G552" s="239"/>
      <c r="H552" s="239"/>
      <c r="I552" s="239"/>
      <c r="J552" s="239"/>
      <c r="K552" s="239"/>
      <c r="L552" s="239"/>
      <c r="M552" s="239"/>
      <c r="N552" s="239"/>
      <c r="O552" s="239"/>
      <c r="P552" s="239"/>
      <c r="Q552" s="239"/>
      <c r="R552" s="239"/>
      <c r="S552" s="239"/>
      <c r="T552" s="239"/>
      <c r="U552" s="239"/>
      <c r="V552" s="239"/>
      <c r="W552" s="239"/>
      <c r="X552" s="239"/>
      <c r="Y552" s="239"/>
      <c r="Z552" s="239"/>
    </row>
    <row r="553" spans="1:26" ht="14.25" customHeight="1">
      <c r="A553" s="239"/>
      <c r="B553" s="239"/>
      <c r="C553" s="239"/>
      <c r="D553" s="239"/>
      <c r="E553" s="239"/>
      <c r="F553" s="239"/>
      <c r="G553" s="239"/>
      <c r="H553" s="239"/>
      <c r="I553" s="239"/>
      <c r="J553" s="239"/>
      <c r="K553" s="239"/>
      <c r="L553" s="239"/>
      <c r="M553" s="239"/>
      <c r="N553" s="239"/>
      <c r="O553" s="239"/>
      <c r="P553" s="239"/>
      <c r="Q553" s="239"/>
      <c r="R553" s="239"/>
      <c r="S553" s="239"/>
      <c r="T553" s="239"/>
      <c r="U553" s="239"/>
      <c r="V553" s="239"/>
      <c r="W553" s="239"/>
      <c r="X553" s="239"/>
      <c r="Y553" s="239"/>
      <c r="Z553" s="239"/>
    </row>
    <row r="554" spans="1:26" ht="14.25" customHeight="1">
      <c r="A554" s="239"/>
      <c r="B554" s="239"/>
      <c r="C554" s="239"/>
      <c r="D554" s="239"/>
      <c r="E554" s="239"/>
      <c r="F554" s="239"/>
      <c r="G554" s="239"/>
      <c r="H554" s="239"/>
      <c r="I554" s="239"/>
      <c r="J554" s="239"/>
      <c r="K554" s="239"/>
      <c r="L554" s="239"/>
      <c r="M554" s="239"/>
      <c r="N554" s="239"/>
      <c r="O554" s="239"/>
      <c r="P554" s="239"/>
      <c r="Q554" s="239"/>
      <c r="R554" s="239"/>
      <c r="S554" s="239"/>
      <c r="T554" s="239"/>
      <c r="U554" s="239"/>
      <c r="V554" s="239"/>
      <c r="W554" s="239"/>
      <c r="X554" s="239"/>
      <c r="Y554" s="239"/>
      <c r="Z554" s="239"/>
    </row>
    <row r="555" spans="1:26" ht="14.25" customHeight="1">
      <c r="A555" s="239"/>
      <c r="B555" s="239"/>
      <c r="C555" s="239"/>
      <c r="D555" s="239"/>
      <c r="E555" s="239"/>
      <c r="F555" s="239"/>
      <c r="G555" s="239"/>
      <c r="H555" s="239"/>
      <c r="I555" s="239"/>
      <c r="J555" s="239"/>
      <c r="K555" s="239"/>
      <c r="L555" s="239"/>
      <c r="M555" s="239"/>
      <c r="N555" s="239"/>
      <c r="O555" s="239"/>
      <c r="P555" s="239"/>
      <c r="Q555" s="239"/>
      <c r="R555" s="239"/>
      <c r="S555" s="239"/>
      <c r="T555" s="239"/>
      <c r="U555" s="239"/>
      <c r="V555" s="239"/>
      <c r="W555" s="239"/>
      <c r="X555" s="239"/>
      <c r="Y555" s="239"/>
      <c r="Z555" s="239"/>
    </row>
    <row r="556" spans="1:26" ht="14.25" customHeight="1">
      <c r="A556" s="239"/>
      <c r="B556" s="239"/>
      <c r="C556" s="239"/>
      <c r="D556" s="239"/>
      <c r="E556" s="239"/>
      <c r="F556" s="239"/>
      <c r="G556" s="239"/>
      <c r="H556" s="239"/>
      <c r="I556" s="239"/>
      <c r="J556" s="239"/>
      <c r="K556" s="239"/>
      <c r="L556" s="239"/>
      <c r="M556" s="239"/>
      <c r="N556" s="239"/>
      <c r="O556" s="239"/>
      <c r="P556" s="239"/>
      <c r="Q556" s="239"/>
      <c r="R556" s="239"/>
      <c r="S556" s="239"/>
      <c r="T556" s="239"/>
      <c r="U556" s="239"/>
      <c r="V556" s="239"/>
      <c r="W556" s="239"/>
      <c r="X556" s="239"/>
      <c r="Y556" s="239"/>
      <c r="Z556" s="239"/>
    </row>
    <row r="557" spans="1:26" ht="14.25" customHeight="1">
      <c r="A557" s="239"/>
      <c r="B557" s="239"/>
      <c r="C557" s="239"/>
      <c r="D557" s="239"/>
      <c r="E557" s="239"/>
      <c r="F557" s="239"/>
      <c r="G557" s="239"/>
      <c r="H557" s="239"/>
      <c r="I557" s="239"/>
      <c r="J557" s="239"/>
      <c r="K557" s="239"/>
      <c r="L557" s="239"/>
      <c r="M557" s="239"/>
      <c r="N557" s="239"/>
      <c r="O557" s="239"/>
      <c r="P557" s="239"/>
      <c r="Q557" s="239"/>
      <c r="R557" s="239"/>
      <c r="S557" s="239"/>
      <c r="T557" s="239"/>
      <c r="U557" s="239"/>
      <c r="V557" s="239"/>
      <c r="W557" s="239"/>
      <c r="X557" s="239"/>
      <c r="Y557" s="239"/>
      <c r="Z557" s="239"/>
    </row>
    <row r="558" spans="1:26" ht="14.25" customHeight="1">
      <c r="A558" s="239"/>
      <c r="B558" s="239"/>
      <c r="C558" s="239"/>
      <c r="D558" s="239"/>
      <c r="E558" s="239"/>
      <c r="F558" s="239"/>
      <c r="G558" s="239"/>
      <c r="H558" s="239"/>
      <c r="I558" s="239"/>
      <c r="J558" s="239"/>
      <c r="K558" s="239"/>
      <c r="L558" s="239"/>
      <c r="M558" s="239"/>
      <c r="N558" s="239"/>
      <c r="O558" s="239"/>
      <c r="P558" s="239"/>
      <c r="Q558" s="239"/>
      <c r="R558" s="239"/>
      <c r="S558" s="239"/>
      <c r="T558" s="239"/>
      <c r="U558" s="239"/>
      <c r="V558" s="239"/>
      <c r="W558" s="239"/>
      <c r="X558" s="239"/>
      <c r="Y558" s="239"/>
      <c r="Z558" s="239"/>
    </row>
    <row r="559" spans="1:26" ht="14.25" customHeight="1">
      <c r="A559" s="239"/>
      <c r="B559" s="239"/>
      <c r="C559" s="239"/>
      <c r="D559" s="239"/>
      <c r="E559" s="239"/>
      <c r="F559" s="239"/>
      <c r="G559" s="239"/>
      <c r="H559" s="239"/>
      <c r="I559" s="239"/>
      <c r="J559" s="239"/>
      <c r="K559" s="239"/>
      <c r="L559" s="239"/>
      <c r="M559" s="239"/>
      <c r="N559" s="239"/>
      <c r="O559" s="239"/>
      <c r="P559" s="239"/>
      <c r="Q559" s="239"/>
      <c r="R559" s="239"/>
      <c r="S559" s="239"/>
      <c r="T559" s="239"/>
      <c r="U559" s="239"/>
      <c r="V559" s="239"/>
      <c r="W559" s="239"/>
      <c r="X559" s="239"/>
      <c r="Y559" s="239"/>
      <c r="Z559" s="239"/>
    </row>
    <row r="560" spans="1:26" ht="14.25" customHeight="1">
      <c r="A560" s="239"/>
      <c r="B560" s="239"/>
      <c r="C560" s="239"/>
      <c r="D560" s="239"/>
      <c r="E560" s="239"/>
      <c r="F560" s="239"/>
      <c r="G560" s="239"/>
      <c r="H560" s="239"/>
      <c r="I560" s="239"/>
      <c r="J560" s="239"/>
      <c r="K560" s="239"/>
      <c r="L560" s="239"/>
      <c r="M560" s="239"/>
      <c r="N560" s="239"/>
      <c r="O560" s="239"/>
      <c r="P560" s="239"/>
      <c r="Q560" s="239"/>
      <c r="R560" s="239"/>
      <c r="S560" s="239"/>
      <c r="T560" s="239"/>
      <c r="U560" s="239"/>
      <c r="V560" s="239"/>
      <c r="W560" s="239"/>
      <c r="X560" s="239"/>
      <c r="Y560" s="239"/>
      <c r="Z560" s="239"/>
    </row>
    <row r="561" spans="1:26" ht="14.25" customHeight="1">
      <c r="A561" s="239"/>
      <c r="B561" s="239"/>
      <c r="C561" s="239"/>
      <c r="D561" s="239"/>
      <c r="E561" s="239"/>
      <c r="F561" s="239"/>
      <c r="G561" s="239"/>
      <c r="H561" s="239"/>
      <c r="I561" s="239"/>
      <c r="J561" s="239"/>
      <c r="K561" s="239"/>
      <c r="L561" s="239"/>
      <c r="M561" s="239"/>
      <c r="N561" s="239"/>
      <c r="O561" s="239"/>
      <c r="P561" s="239"/>
      <c r="Q561" s="239"/>
      <c r="R561" s="239"/>
      <c r="S561" s="239"/>
      <c r="T561" s="239"/>
      <c r="U561" s="239"/>
      <c r="V561" s="239"/>
      <c r="W561" s="239"/>
      <c r="X561" s="239"/>
      <c r="Y561" s="239"/>
      <c r="Z561" s="239"/>
    </row>
    <row r="562" spans="1:26" ht="14.25" customHeight="1">
      <c r="A562" s="239"/>
      <c r="B562" s="239"/>
      <c r="C562" s="239"/>
      <c r="D562" s="239"/>
      <c r="E562" s="239"/>
      <c r="F562" s="239"/>
      <c r="G562" s="239"/>
      <c r="H562" s="239"/>
      <c r="I562" s="239"/>
      <c r="J562" s="239"/>
      <c r="K562" s="239"/>
      <c r="L562" s="239"/>
      <c r="M562" s="239"/>
      <c r="N562" s="239"/>
      <c r="O562" s="239"/>
      <c r="P562" s="239"/>
      <c r="Q562" s="239"/>
      <c r="R562" s="239"/>
      <c r="S562" s="239"/>
      <c r="T562" s="239"/>
      <c r="U562" s="239"/>
      <c r="V562" s="239"/>
      <c r="W562" s="239"/>
      <c r="X562" s="239"/>
      <c r="Y562" s="239"/>
      <c r="Z562" s="239"/>
    </row>
    <row r="563" spans="1:26" ht="14.25" customHeight="1">
      <c r="A563" s="239"/>
      <c r="B563" s="239"/>
      <c r="C563" s="239"/>
      <c r="D563" s="239"/>
      <c r="E563" s="239"/>
      <c r="F563" s="239"/>
      <c r="G563" s="239"/>
      <c r="H563" s="239"/>
      <c r="I563" s="239"/>
      <c r="J563" s="239"/>
      <c r="K563" s="239"/>
      <c r="L563" s="239"/>
      <c r="M563" s="239"/>
      <c r="N563" s="239"/>
      <c r="O563" s="239"/>
      <c r="P563" s="239"/>
      <c r="Q563" s="239"/>
      <c r="R563" s="239"/>
      <c r="S563" s="239"/>
      <c r="T563" s="239"/>
      <c r="U563" s="239"/>
      <c r="V563" s="239"/>
      <c r="W563" s="239"/>
      <c r="X563" s="239"/>
      <c r="Y563" s="239"/>
      <c r="Z563" s="239"/>
    </row>
    <row r="564" spans="1:26" ht="14.25" customHeight="1">
      <c r="A564" s="239"/>
      <c r="B564" s="239"/>
      <c r="C564" s="239"/>
      <c r="D564" s="239"/>
      <c r="E564" s="239"/>
      <c r="F564" s="239"/>
      <c r="G564" s="239"/>
      <c r="H564" s="239"/>
      <c r="I564" s="239"/>
      <c r="J564" s="239"/>
      <c r="K564" s="239"/>
      <c r="L564" s="239"/>
      <c r="M564" s="239"/>
      <c r="N564" s="239"/>
      <c r="O564" s="239"/>
      <c r="P564" s="239"/>
      <c r="Q564" s="239"/>
      <c r="R564" s="239"/>
      <c r="S564" s="239"/>
      <c r="T564" s="239"/>
      <c r="U564" s="239"/>
      <c r="V564" s="239"/>
      <c r="W564" s="239"/>
      <c r="X564" s="239"/>
      <c r="Y564" s="239"/>
      <c r="Z564" s="239"/>
    </row>
    <row r="565" spans="1:26" ht="14.25" customHeight="1">
      <c r="A565" s="239"/>
      <c r="B565" s="239"/>
      <c r="C565" s="239"/>
      <c r="D565" s="239"/>
      <c r="E565" s="239"/>
      <c r="F565" s="239"/>
      <c r="G565" s="239"/>
      <c r="H565" s="239"/>
      <c r="I565" s="239"/>
      <c r="J565" s="239"/>
      <c r="K565" s="239"/>
      <c r="L565" s="239"/>
      <c r="M565" s="239"/>
      <c r="N565" s="239"/>
      <c r="O565" s="239"/>
      <c r="P565" s="239"/>
      <c r="Q565" s="239"/>
      <c r="R565" s="239"/>
      <c r="S565" s="239"/>
      <c r="T565" s="239"/>
      <c r="U565" s="239"/>
      <c r="V565" s="239"/>
      <c r="W565" s="239"/>
      <c r="X565" s="239"/>
      <c r="Y565" s="239"/>
      <c r="Z565" s="239"/>
    </row>
    <row r="566" spans="1:26" ht="14.25" customHeight="1">
      <c r="A566" s="239"/>
      <c r="B566" s="239"/>
      <c r="C566" s="239"/>
      <c r="D566" s="239"/>
      <c r="E566" s="239"/>
      <c r="F566" s="239"/>
      <c r="G566" s="239"/>
      <c r="H566" s="239"/>
      <c r="I566" s="239"/>
      <c r="J566" s="239"/>
      <c r="K566" s="239"/>
      <c r="L566" s="239"/>
      <c r="M566" s="239"/>
      <c r="N566" s="239"/>
      <c r="O566" s="239"/>
      <c r="P566" s="239"/>
      <c r="Q566" s="239"/>
      <c r="R566" s="239"/>
      <c r="S566" s="239"/>
      <c r="T566" s="239"/>
      <c r="U566" s="239"/>
      <c r="V566" s="239"/>
      <c r="W566" s="239"/>
      <c r="X566" s="239"/>
      <c r="Y566" s="239"/>
      <c r="Z566" s="239"/>
    </row>
    <row r="567" spans="1:26" ht="14.25" customHeight="1">
      <c r="A567" s="239"/>
      <c r="B567" s="239"/>
      <c r="C567" s="239"/>
      <c r="D567" s="239"/>
      <c r="E567" s="239"/>
      <c r="F567" s="239"/>
      <c r="G567" s="239"/>
      <c r="H567" s="239"/>
      <c r="I567" s="239"/>
      <c r="J567" s="239"/>
      <c r="K567" s="239"/>
      <c r="L567" s="239"/>
      <c r="M567" s="239"/>
      <c r="N567" s="239"/>
      <c r="O567" s="239"/>
      <c r="P567" s="239"/>
      <c r="Q567" s="239"/>
      <c r="R567" s="239"/>
      <c r="S567" s="239"/>
      <c r="T567" s="239"/>
      <c r="U567" s="239"/>
      <c r="V567" s="239"/>
      <c r="W567" s="239"/>
      <c r="X567" s="239"/>
      <c r="Y567" s="239"/>
      <c r="Z567" s="239"/>
    </row>
    <row r="568" spans="1:26" ht="14.25" customHeight="1">
      <c r="A568" s="239"/>
      <c r="B568" s="239"/>
      <c r="C568" s="239"/>
      <c r="D568" s="239"/>
      <c r="E568" s="239"/>
      <c r="F568" s="239"/>
      <c r="G568" s="239"/>
      <c r="H568" s="239"/>
      <c r="I568" s="239"/>
      <c r="J568" s="239"/>
      <c r="K568" s="239"/>
      <c r="L568" s="239"/>
      <c r="M568" s="239"/>
      <c r="N568" s="239"/>
      <c r="O568" s="239"/>
      <c r="P568" s="239"/>
      <c r="Q568" s="239"/>
      <c r="R568" s="239"/>
      <c r="S568" s="239"/>
      <c r="T568" s="239"/>
      <c r="U568" s="239"/>
      <c r="V568" s="239"/>
      <c r="W568" s="239"/>
      <c r="X568" s="239"/>
      <c r="Y568" s="239"/>
      <c r="Z568" s="239"/>
    </row>
    <row r="569" spans="1:26" ht="14.25" customHeight="1">
      <c r="A569" s="239"/>
      <c r="B569" s="239"/>
      <c r="C569" s="239"/>
      <c r="D569" s="239"/>
      <c r="E569" s="239"/>
      <c r="F569" s="239"/>
      <c r="G569" s="239"/>
      <c r="H569" s="239"/>
      <c r="I569" s="239"/>
      <c r="J569" s="239"/>
      <c r="K569" s="239"/>
      <c r="L569" s="239"/>
      <c r="M569" s="239"/>
      <c r="N569" s="239"/>
      <c r="O569" s="239"/>
      <c r="P569" s="239"/>
      <c r="Q569" s="239"/>
      <c r="R569" s="239"/>
      <c r="S569" s="239"/>
      <c r="T569" s="239"/>
      <c r="U569" s="239"/>
      <c r="V569" s="239"/>
      <c r="W569" s="239"/>
      <c r="X569" s="239"/>
      <c r="Y569" s="239"/>
      <c r="Z569" s="239"/>
    </row>
    <row r="570" spans="1:26" ht="14.25" customHeight="1">
      <c r="A570" s="239"/>
      <c r="B570" s="239"/>
      <c r="C570" s="239"/>
      <c r="D570" s="239"/>
      <c r="E570" s="239"/>
      <c r="F570" s="239"/>
      <c r="G570" s="239"/>
      <c r="H570" s="239"/>
      <c r="I570" s="239"/>
      <c r="J570" s="239"/>
      <c r="K570" s="239"/>
      <c r="L570" s="239"/>
      <c r="M570" s="239"/>
      <c r="N570" s="239"/>
      <c r="O570" s="239"/>
      <c r="P570" s="239"/>
      <c r="Q570" s="239"/>
      <c r="R570" s="239"/>
      <c r="S570" s="239"/>
      <c r="T570" s="239"/>
      <c r="U570" s="239"/>
      <c r="V570" s="239"/>
      <c r="W570" s="239"/>
      <c r="X570" s="239"/>
      <c r="Y570" s="239"/>
      <c r="Z570" s="239"/>
    </row>
    <row r="571" spans="1:26" ht="14.25" customHeight="1">
      <c r="A571" s="239"/>
      <c r="B571" s="239"/>
      <c r="C571" s="239"/>
      <c r="D571" s="239"/>
      <c r="E571" s="239"/>
      <c r="F571" s="239"/>
      <c r="G571" s="239"/>
      <c r="H571" s="239"/>
      <c r="I571" s="239"/>
      <c r="J571" s="239"/>
      <c r="K571" s="239"/>
      <c r="L571" s="239"/>
      <c r="M571" s="239"/>
      <c r="N571" s="239"/>
      <c r="O571" s="239"/>
      <c r="P571" s="239"/>
      <c r="Q571" s="239"/>
      <c r="R571" s="239"/>
      <c r="S571" s="239"/>
      <c r="T571" s="239"/>
      <c r="U571" s="239"/>
      <c r="V571" s="239"/>
      <c r="W571" s="239"/>
      <c r="X571" s="239"/>
      <c r="Y571" s="239"/>
      <c r="Z571" s="239"/>
    </row>
    <row r="572" spans="1:26" ht="14.25" customHeight="1">
      <c r="A572" s="239"/>
      <c r="B572" s="239"/>
      <c r="C572" s="239"/>
      <c r="D572" s="239"/>
      <c r="E572" s="239"/>
      <c r="F572" s="239"/>
      <c r="G572" s="239"/>
      <c r="H572" s="239"/>
      <c r="I572" s="239"/>
      <c r="J572" s="239"/>
      <c r="K572" s="239"/>
      <c r="L572" s="239"/>
      <c r="M572" s="239"/>
      <c r="N572" s="239"/>
      <c r="O572" s="239"/>
      <c r="P572" s="239"/>
      <c r="Q572" s="239"/>
      <c r="R572" s="239"/>
      <c r="S572" s="239"/>
      <c r="T572" s="239"/>
      <c r="U572" s="239"/>
      <c r="V572" s="239"/>
      <c r="W572" s="239"/>
      <c r="X572" s="239"/>
      <c r="Y572" s="239"/>
      <c r="Z572" s="239"/>
    </row>
    <row r="573" spans="1:26" ht="14.25" customHeight="1">
      <c r="A573" s="239"/>
      <c r="B573" s="239"/>
      <c r="C573" s="239"/>
      <c r="D573" s="239"/>
      <c r="E573" s="239"/>
      <c r="F573" s="239"/>
      <c r="G573" s="239"/>
      <c r="H573" s="239"/>
      <c r="I573" s="239"/>
      <c r="J573" s="239"/>
      <c r="K573" s="239"/>
      <c r="L573" s="239"/>
      <c r="M573" s="239"/>
      <c r="N573" s="239"/>
      <c r="O573" s="239"/>
      <c r="P573" s="239"/>
      <c r="Q573" s="239"/>
      <c r="R573" s="239"/>
      <c r="S573" s="239"/>
      <c r="T573" s="239"/>
      <c r="U573" s="239"/>
      <c r="V573" s="239"/>
      <c r="W573" s="239"/>
      <c r="X573" s="239"/>
      <c r="Y573" s="239"/>
      <c r="Z573" s="239"/>
    </row>
    <row r="574" spans="1:26" ht="14.25" customHeight="1">
      <c r="A574" s="239"/>
      <c r="B574" s="239"/>
      <c r="C574" s="239"/>
      <c r="D574" s="239"/>
      <c r="E574" s="239"/>
      <c r="F574" s="239"/>
      <c r="G574" s="239"/>
      <c r="H574" s="239"/>
      <c r="I574" s="239"/>
      <c r="J574" s="239"/>
      <c r="K574" s="239"/>
      <c r="L574" s="239"/>
      <c r="M574" s="239"/>
      <c r="N574" s="239"/>
      <c r="O574" s="239"/>
      <c r="P574" s="239"/>
      <c r="Q574" s="239"/>
      <c r="R574" s="239"/>
      <c r="S574" s="239"/>
      <c r="T574" s="239"/>
      <c r="U574" s="239"/>
      <c r="V574" s="239"/>
      <c r="W574" s="239"/>
      <c r="X574" s="239"/>
      <c r="Y574" s="239"/>
      <c r="Z574" s="239"/>
    </row>
    <row r="575" spans="1:26" ht="14.25" customHeight="1">
      <c r="A575" s="239"/>
      <c r="B575" s="239"/>
      <c r="C575" s="239"/>
      <c r="D575" s="239"/>
      <c r="E575" s="239"/>
      <c r="F575" s="239"/>
      <c r="G575" s="239"/>
      <c r="H575" s="239"/>
      <c r="I575" s="239"/>
      <c r="J575" s="239"/>
      <c r="K575" s="239"/>
      <c r="L575" s="239"/>
      <c r="M575" s="239"/>
      <c r="N575" s="239"/>
      <c r="O575" s="239"/>
      <c r="P575" s="239"/>
      <c r="Q575" s="239"/>
      <c r="R575" s="239"/>
      <c r="S575" s="239"/>
      <c r="T575" s="239"/>
      <c r="U575" s="239"/>
      <c r="V575" s="239"/>
      <c r="W575" s="239"/>
      <c r="X575" s="239"/>
      <c r="Y575" s="239"/>
      <c r="Z575" s="239"/>
    </row>
    <row r="576" spans="1:26" ht="14.25" customHeight="1">
      <c r="A576" s="239"/>
      <c r="B576" s="239"/>
      <c r="C576" s="239"/>
      <c r="D576" s="239"/>
      <c r="E576" s="239"/>
      <c r="F576" s="239"/>
      <c r="G576" s="239"/>
      <c r="H576" s="239"/>
      <c r="I576" s="239"/>
      <c r="J576" s="239"/>
      <c r="K576" s="239"/>
      <c r="L576" s="239"/>
      <c r="M576" s="239"/>
      <c r="N576" s="239"/>
      <c r="O576" s="239"/>
      <c r="P576" s="239"/>
      <c r="Q576" s="239"/>
      <c r="R576" s="239"/>
      <c r="S576" s="239"/>
      <c r="T576" s="239"/>
      <c r="U576" s="239"/>
      <c r="V576" s="239"/>
      <c r="W576" s="239"/>
      <c r="X576" s="239"/>
      <c r="Y576" s="239"/>
      <c r="Z576" s="239"/>
    </row>
    <row r="577" spans="1:26" ht="14.25" customHeight="1">
      <c r="A577" s="239"/>
      <c r="B577" s="239"/>
      <c r="C577" s="239"/>
      <c r="D577" s="239"/>
      <c r="E577" s="239"/>
      <c r="F577" s="239"/>
      <c r="G577" s="239"/>
      <c r="H577" s="239"/>
      <c r="I577" s="239"/>
      <c r="J577" s="239"/>
      <c r="K577" s="239"/>
      <c r="L577" s="239"/>
      <c r="M577" s="239"/>
      <c r="N577" s="239"/>
      <c r="O577" s="239"/>
      <c r="P577" s="239"/>
      <c r="Q577" s="239"/>
      <c r="R577" s="239"/>
      <c r="S577" s="239"/>
      <c r="T577" s="239"/>
      <c r="U577" s="239"/>
      <c r="V577" s="239"/>
      <c r="W577" s="239"/>
      <c r="X577" s="239"/>
      <c r="Y577" s="239"/>
      <c r="Z577" s="239"/>
    </row>
    <row r="578" spans="1:26" ht="14.25" customHeight="1">
      <c r="A578" s="239"/>
      <c r="B578" s="239"/>
      <c r="C578" s="239"/>
      <c r="D578" s="239"/>
      <c r="E578" s="239"/>
      <c r="F578" s="239"/>
      <c r="G578" s="239"/>
      <c r="H578" s="239"/>
      <c r="I578" s="239"/>
      <c r="J578" s="239"/>
      <c r="K578" s="239"/>
      <c r="L578" s="239"/>
      <c r="M578" s="239"/>
      <c r="N578" s="239"/>
      <c r="O578" s="239"/>
      <c r="P578" s="239"/>
      <c r="Q578" s="239"/>
      <c r="R578" s="239"/>
      <c r="S578" s="239"/>
      <c r="T578" s="239"/>
      <c r="U578" s="239"/>
      <c r="V578" s="239"/>
      <c r="W578" s="239"/>
      <c r="X578" s="239"/>
      <c r="Y578" s="239"/>
      <c r="Z578" s="239"/>
    </row>
    <row r="579" spans="1:26" ht="14.25" customHeight="1">
      <c r="A579" s="239"/>
      <c r="B579" s="239"/>
      <c r="C579" s="239"/>
      <c r="D579" s="239"/>
      <c r="E579" s="239"/>
      <c r="F579" s="239"/>
      <c r="G579" s="239"/>
      <c r="H579" s="239"/>
      <c r="I579" s="239"/>
      <c r="J579" s="239"/>
      <c r="K579" s="239"/>
      <c r="L579" s="239"/>
      <c r="M579" s="239"/>
      <c r="N579" s="239"/>
      <c r="O579" s="239"/>
      <c r="P579" s="239"/>
      <c r="Q579" s="239"/>
      <c r="R579" s="239"/>
      <c r="S579" s="239"/>
      <c r="T579" s="239"/>
      <c r="U579" s="239"/>
      <c r="V579" s="239"/>
      <c r="W579" s="239"/>
      <c r="X579" s="239"/>
      <c r="Y579" s="239"/>
      <c r="Z579" s="239"/>
    </row>
    <row r="580" spans="1:26" ht="14.25" customHeight="1">
      <c r="A580" s="239"/>
      <c r="B580" s="239"/>
      <c r="C580" s="239"/>
      <c r="D580" s="239"/>
      <c r="E580" s="239"/>
      <c r="F580" s="239"/>
      <c r="G580" s="239"/>
      <c r="H580" s="239"/>
      <c r="I580" s="239"/>
      <c r="J580" s="239"/>
      <c r="K580" s="239"/>
      <c r="L580" s="239"/>
      <c r="M580" s="239"/>
      <c r="N580" s="239"/>
      <c r="O580" s="239"/>
      <c r="P580" s="239"/>
      <c r="Q580" s="239"/>
      <c r="R580" s="239"/>
      <c r="S580" s="239"/>
      <c r="T580" s="239"/>
      <c r="U580" s="239"/>
      <c r="V580" s="239"/>
      <c r="W580" s="239"/>
      <c r="X580" s="239"/>
      <c r="Y580" s="239"/>
      <c r="Z580" s="239"/>
    </row>
    <row r="581" spans="1:26" ht="14.25" customHeight="1">
      <c r="A581" s="239"/>
      <c r="B581" s="239"/>
      <c r="C581" s="239"/>
      <c r="D581" s="239"/>
      <c r="E581" s="239"/>
      <c r="F581" s="239"/>
      <c r="G581" s="239"/>
      <c r="H581" s="239"/>
      <c r="I581" s="239"/>
      <c r="J581" s="239"/>
      <c r="K581" s="239"/>
      <c r="L581" s="239"/>
      <c r="M581" s="239"/>
      <c r="N581" s="239"/>
      <c r="O581" s="239"/>
      <c r="P581" s="239"/>
      <c r="Q581" s="239"/>
      <c r="R581" s="239"/>
      <c r="S581" s="239"/>
      <c r="T581" s="239"/>
      <c r="U581" s="239"/>
      <c r="V581" s="239"/>
      <c r="W581" s="239"/>
      <c r="X581" s="239"/>
      <c r="Y581" s="239"/>
      <c r="Z581" s="239"/>
    </row>
    <row r="582" spans="1:26" ht="14.25" customHeight="1">
      <c r="A582" s="239"/>
      <c r="B582" s="239"/>
      <c r="C582" s="239"/>
      <c r="D582" s="239"/>
      <c r="E582" s="239"/>
      <c r="F582" s="239"/>
      <c r="G582" s="239"/>
      <c r="H582" s="239"/>
      <c r="I582" s="239"/>
      <c r="J582" s="239"/>
      <c r="K582" s="239"/>
      <c r="L582" s="239"/>
      <c r="M582" s="239"/>
      <c r="N582" s="239"/>
      <c r="O582" s="239"/>
      <c r="P582" s="239"/>
      <c r="Q582" s="239"/>
      <c r="R582" s="239"/>
      <c r="S582" s="239"/>
      <c r="T582" s="239"/>
      <c r="U582" s="239"/>
      <c r="V582" s="239"/>
      <c r="W582" s="239"/>
      <c r="X582" s="239"/>
      <c r="Y582" s="239"/>
      <c r="Z582" s="239"/>
    </row>
    <row r="583" spans="1:26" ht="14.25" customHeight="1">
      <c r="A583" s="239"/>
      <c r="B583" s="239"/>
      <c r="C583" s="239"/>
      <c r="D583" s="239"/>
      <c r="E583" s="239"/>
      <c r="F583" s="239"/>
      <c r="G583" s="239"/>
      <c r="H583" s="239"/>
      <c r="I583" s="239"/>
      <c r="J583" s="239"/>
      <c r="K583" s="239"/>
      <c r="L583" s="239"/>
      <c r="M583" s="239"/>
      <c r="N583" s="239"/>
      <c r="O583" s="239"/>
      <c r="P583" s="239"/>
      <c r="Q583" s="239"/>
      <c r="R583" s="239"/>
      <c r="S583" s="239"/>
      <c r="T583" s="239"/>
      <c r="U583" s="239"/>
      <c r="V583" s="239"/>
      <c r="W583" s="239"/>
      <c r="X583" s="239"/>
      <c r="Y583" s="239"/>
      <c r="Z583" s="239"/>
    </row>
    <row r="584" spans="1:26" ht="14.25" customHeight="1">
      <c r="A584" s="239"/>
      <c r="B584" s="239"/>
      <c r="C584" s="239"/>
      <c r="D584" s="239"/>
      <c r="E584" s="239"/>
      <c r="F584" s="239"/>
      <c r="G584" s="239"/>
      <c r="H584" s="239"/>
      <c r="I584" s="239"/>
      <c r="J584" s="239"/>
      <c r="K584" s="239"/>
      <c r="L584" s="239"/>
      <c r="M584" s="239"/>
      <c r="N584" s="239"/>
      <c r="O584" s="239"/>
      <c r="P584" s="239"/>
      <c r="Q584" s="239"/>
      <c r="R584" s="239"/>
      <c r="S584" s="239"/>
      <c r="T584" s="239"/>
      <c r="U584" s="239"/>
      <c r="V584" s="239"/>
      <c r="W584" s="239"/>
      <c r="X584" s="239"/>
      <c r="Y584" s="239"/>
      <c r="Z584" s="239"/>
    </row>
    <row r="585" spans="1:26" ht="14.25" customHeight="1">
      <c r="A585" s="239"/>
      <c r="B585" s="239"/>
      <c r="C585" s="239"/>
      <c r="D585" s="239"/>
      <c r="E585" s="239"/>
      <c r="F585" s="239"/>
      <c r="G585" s="239"/>
      <c r="H585" s="239"/>
      <c r="I585" s="239"/>
      <c r="J585" s="239"/>
      <c r="K585" s="239"/>
      <c r="L585" s="239"/>
      <c r="M585" s="239"/>
      <c r="N585" s="239"/>
      <c r="O585" s="239"/>
      <c r="P585" s="239"/>
      <c r="Q585" s="239"/>
      <c r="R585" s="239"/>
      <c r="S585" s="239"/>
      <c r="T585" s="239"/>
      <c r="U585" s="239"/>
      <c r="V585" s="239"/>
      <c r="W585" s="239"/>
      <c r="X585" s="239"/>
      <c r="Y585" s="239"/>
      <c r="Z585" s="239"/>
    </row>
    <row r="586" spans="1:26" ht="14.25" customHeight="1">
      <c r="A586" s="239"/>
      <c r="B586" s="239"/>
      <c r="C586" s="239"/>
      <c r="D586" s="239"/>
      <c r="E586" s="239"/>
      <c r="F586" s="239"/>
      <c r="G586" s="239"/>
      <c r="H586" s="239"/>
      <c r="I586" s="239"/>
      <c r="J586" s="239"/>
      <c r="K586" s="239"/>
      <c r="L586" s="239"/>
      <c r="M586" s="239"/>
      <c r="N586" s="239"/>
      <c r="O586" s="239"/>
      <c r="P586" s="239"/>
      <c r="Q586" s="239"/>
      <c r="R586" s="239"/>
      <c r="S586" s="239"/>
      <c r="T586" s="239"/>
      <c r="U586" s="239"/>
      <c r="V586" s="239"/>
      <c r="W586" s="239"/>
      <c r="X586" s="239"/>
      <c r="Y586" s="239"/>
      <c r="Z586" s="239"/>
    </row>
    <row r="587" spans="1:26" ht="14.25" customHeight="1">
      <c r="A587" s="239"/>
      <c r="B587" s="239"/>
      <c r="C587" s="239"/>
      <c r="D587" s="239"/>
      <c r="E587" s="239"/>
      <c r="F587" s="239"/>
      <c r="G587" s="239"/>
      <c r="H587" s="239"/>
      <c r="I587" s="239"/>
      <c r="J587" s="239"/>
      <c r="K587" s="239"/>
      <c r="L587" s="239"/>
      <c r="M587" s="239"/>
      <c r="N587" s="239"/>
      <c r="O587" s="239"/>
      <c r="P587" s="239"/>
      <c r="Q587" s="239"/>
      <c r="R587" s="239"/>
      <c r="S587" s="239"/>
      <c r="T587" s="239"/>
      <c r="U587" s="239"/>
      <c r="V587" s="239"/>
      <c r="W587" s="239"/>
      <c r="X587" s="239"/>
      <c r="Y587" s="239"/>
      <c r="Z587" s="239"/>
    </row>
    <row r="588" spans="1:26" ht="14.25" customHeight="1">
      <c r="A588" s="239"/>
      <c r="B588" s="239"/>
      <c r="C588" s="239"/>
      <c r="D588" s="239"/>
      <c r="E588" s="239"/>
      <c r="F588" s="239"/>
      <c r="G588" s="239"/>
      <c r="H588" s="239"/>
      <c r="I588" s="239"/>
      <c r="J588" s="239"/>
      <c r="K588" s="239"/>
      <c r="L588" s="239"/>
      <c r="M588" s="239"/>
      <c r="N588" s="239"/>
      <c r="O588" s="239"/>
      <c r="P588" s="239"/>
      <c r="Q588" s="239"/>
      <c r="R588" s="239"/>
      <c r="S588" s="239"/>
      <c r="T588" s="239"/>
      <c r="U588" s="239"/>
      <c r="V588" s="239"/>
      <c r="W588" s="239"/>
      <c r="X588" s="239"/>
      <c r="Y588" s="239"/>
      <c r="Z588" s="239"/>
    </row>
    <row r="589" spans="1:26" ht="14.25" customHeight="1">
      <c r="A589" s="239"/>
      <c r="B589" s="239"/>
      <c r="C589" s="239"/>
      <c r="D589" s="239"/>
      <c r="E589" s="239"/>
      <c r="F589" s="239"/>
      <c r="G589" s="239"/>
      <c r="H589" s="239"/>
      <c r="I589" s="239"/>
      <c r="J589" s="239"/>
      <c r="K589" s="239"/>
      <c r="L589" s="239"/>
      <c r="M589" s="239"/>
      <c r="N589" s="239"/>
      <c r="O589" s="239"/>
      <c r="P589" s="239"/>
      <c r="Q589" s="239"/>
      <c r="R589" s="239"/>
      <c r="S589" s="239"/>
      <c r="T589" s="239"/>
      <c r="U589" s="239"/>
      <c r="V589" s="239"/>
      <c r="W589" s="239"/>
      <c r="X589" s="239"/>
      <c r="Y589" s="239"/>
      <c r="Z589" s="239"/>
    </row>
    <row r="590" spans="1:26" ht="14.25" customHeight="1">
      <c r="A590" s="239"/>
      <c r="B590" s="239"/>
      <c r="C590" s="239"/>
      <c r="D590" s="239"/>
      <c r="E590" s="239"/>
      <c r="F590" s="239"/>
      <c r="G590" s="239"/>
      <c r="H590" s="239"/>
      <c r="I590" s="239"/>
      <c r="J590" s="239"/>
      <c r="K590" s="239"/>
      <c r="L590" s="239"/>
      <c r="M590" s="239"/>
      <c r="N590" s="239"/>
      <c r="O590" s="239"/>
      <c r="P590" s="239"/>
      <c r="Q590" s="239"/>
      <c r="R590" s="239"/>
      <c r="S590" s="239"/>
      <c r="T590" s="239"/>
      <c r="U590" s="239"/>
      <c r="V590" s="239"/>
      <c r="W590" s="239"/>
      <c r="X590" s="239"/>
      <c r="Y590" s="239"/>
      <c r="Z590" s="239"/>
    </row>
    <row r="591" spans="1:26" ht="14.25" customHeight="1">
      <c r="A591" s="239"/>
      <c r="B591" s="239"/>
      <c r="C591" s="239"/>
      <c r="D591" s="239"/>
      <c r="E591" s="239"/>
      <c r="F591" s="239"/>
      <c r="G591" s="239"/>
      <c r="H591" s="239"/>
      <c r="I591" s="239"/>
      <c r="J591" s="239"/>
      <c r="K591" s="239"/>
      <c r="L591" s="239"/>
      <c r="M591" s="239"/>
      <c r="N591" s="239"/>
      <c r="O591" s="239"/>
      <c r="P591" s="239"/>
      <c r="Q591" s="239"/>
      <c r="R591" s="239"/>
      <c r="S591" s="239"/>
      <c r="T591" s="239"/>
      <c r="U591" s="239"/>
      <c r="V591" s="239"/>
      <c r="W591" s="239"/>
      <c r="X591" s="239"/>
      <c r="Y591" s="239"/>
      <c r="Z591" s="239"/>
    </row>
    <row r="592" spans="1:26" ht="14.25" customHeight="1">
      <c r="A592" s="239"/>
      <c r="B592" s="239"/>
      <c r="C592" s="239"/>
      <c r="D592" s="239"/>
      <c r="E592" s="239"/>
      <c r="F592" s="239"/>
      <c r="G592" s="239"/>
      <c r="H592" s="239"/>
      <c r="I592" s="239"/>
      <c r="J592" s="239"/>
      <c r="K592" s="239"/>
      <c r="L592" s="239"/>
      <c r="M592" s="239"/>
      <c r="N592" s="239"/>
      <c r="O592" s="239"/>
      <c r="P592" s="239"/>
      <c r="Q592" s="239"/>
      <c r="R592" s="239"/>
      <c r="S592" s="239"/>
      <c r="T592" s="239"/>
      <c r="U592" s="239"/>
      <c r="V592" s="239"/>
      <c r="W592" s="239"/>
      <c r="X592" s="239"/>
      <c r="Y592" s="239"/>
      <c r="Z592" s="239"/>
    </row>
    <row r="593" spans="1:26" ht="14.25" customHeight="1">
      <c r="A593" s="239"/>
      <c r="B593" s="239"/>
      <c r="C593" s="239"/>
      <c r="D593" s="239"/>
      <c r="E593" s="239"/>
      <c r="F593" s="239"/>
      <c r="G593" s="239"/>
      <c r="H593" s="239"/>
      <c r="I593" s="239"/>
      <c r="J593" s="239"/>
      <c r="K593" s="239"/>
      <c r="L593" s="239"/>
      <c r="M593" s="239"/>
      <c r="N593" s="239"/>
      <c r="O593" s="239"/>
      <c r="P593" s="239"/>
      <c r="Q593" s="239"/>
      <c r="R593" s="239"/>
      <c r="S593" s="239"/>
      <c r="T593" s="239"/>
      <c r="U593" s="239"/>
      <c r="V593" s="239"/>
      <c r="W593" s="239"/>
      <c r="X593" s="239"/>
      <c r="Y593" s="239"/>
      <c r="Z593" s="239"/>
    </row>
    <row r="594" spans="1:26" ht="14.25" customHeight="1">
      <c r="A594" s="239"/>
      <c r="B594" s="239"/>
      <c r="C594" s="239"/>
      <c r="D594" s="239"/>
      <c r="E594" s="239"/>
      <c r="F594" s="239"/>
      <c r="G594" s="239"/>
      <c r="H594" s="239"/>
      <c r="I594" s="239"/>
      <c r="J594" s="239"/>
      <c r="K594" s="239"/>
      <c r="L594" s="239"/>
      <c r="M594" s="239"/>
      <c r="N594" s="239"/>
      <c r="O594" s="239"/>
      <c r="P594" s="239"/>
      <c r="Q594" s="239"/>
      <c r="R594" s="239"/>
      <c r="S594" s="239"/>
      <c r="T594" s="239"/>
      <c r="U594" s="239"/>
      <c r="V594" s="239"/>
      <c r="W594" s="239"/>
      <c r="X594" s="239"/>
      <c r="Y594" s="239"/>
      <c r="Z594" s="239"/>
    </row>
    <row r="595" spans="1:26" ht="14.25" customHeight="1">
      <c r="A595" s="239"/>
      <c r="B595" s="239"/>
      <c r="C595" s="239"/>
      <c r="D595" s="239"/>
      <c r="E595" s="239"/>
      <c r="F595" s="239"/>
      <c r="G595" s="239"/>
      <c r="H595" s="239"/>
      <c r="I595" s="239"/>
      <c r="J595" s="239"/>
      <c r="K595" s="239"/>
      <c r="L595" s="239"/>
      <c r="M595" s="239"/>
      <c r="N595" s="239"/>
      <c r="O595" s="239"/>
      <c r="P595" s="239"/>
      <c r="Q595" s="239"/>
      <c r="R595" s="239"/>
      <c r="S595" s="239"/>
      <c r="T595" s="239"/>
      <c r="U595" s="239"/>
      <c r="V595" s="239"/>
      <c r="W595" s="239"/>
      <c r="X595" s="239"/>
      <c r="Y595" s="239"/>
      <c r="Z595" s="239"/>
    </row>
    <row r="596" spans="1:26" ht="14.25" customHeight="1">
      <c r="A596" s="239"/>
      <c r="B596" s="239"/>
      <c r="C596" s="239"/>
      <c r="D596" s="239"/>
      <c r="E596" s="239"/>
      <c r="F596" s="239"/>
      <c r="G596" s="239"/>
      <c r="H596" s="239"/>
      <c r="I596" s="239"/>
      <c r="J596" s="239"/>
      <c r="K596" s="239"/>
      <c r="L596" s="239"/>
      <c r="M596" s="239"/>
      <c r="N596" s="239"/>
      <c r="O596" s="239"/>
      <c r="P596" s="239"/>
      <c r="Q596" s="239"/>
      <c r="R596" s="239"/>
      <c r="S596" s="239"/>
      <c r="T596" s="239"/>
      <c r="U596" s="239"/>
      <c r="V596" s="239"/>
      <c r="W596" s="239"/>
      <c r="X596" s="239"/>
      <c r="Y596" s="239"/>
      <c r="Z596" s="239"/>
    </row>
    <row r="597" spans="1:26" ht="14.25" customHeight="1">
      <c r="A597" s="239"/>
      <c r="B597" s="239"/>
      <c r="C597" s="239"/>
      <c r="D597" s="239"/>
      <c r="E597" s="239"/>
      <c r="F597" s="239"/>
      <c r="G597" s="239"/>
      <c r="H597" s="239"/>
      <c r="I597" s="239"/>
      <c r="J597" s="239"/>
      <c r="K597" s="239"/>
      <c r="L597" s="239"/>
      <c r="M597" s="239"/>
      <c r="N597" s="239"/>
      <c r="O597" s="239"/>
      <c r="P597" s="239"/>
      <c r="Q597" s="239"/>
      <c r="R597" s="239"/>
      <c r="S597" s="239"/>
      <c r="T597" s="239"/>
      <c r="U597" s="239"/>
      <c r="V597" s="239"/>
      <c r="W597" s="239"/>
      <c r="X597" s="239"/>
      <c r="Y597" s="239"/>
      <c r="Z597" s="239"/>
    </row>
    <row r="598" spans="1:26" ht="14.25" customHeight="1">
      <c r="A598" s="239"/>
      <c r="B598" s="239"/>
      <c r="C598" s="239"/>
      <c r="D598" s="239"/>
      <c r="E598" s="239"/>
      <c r="F598" s="239"/>
      <c r="G598" s="239"/>
      <c r="H598" s="239"/>
      <c r="I598" s="239"/>
      <c r="J598" s="239"/>
      <c r="K598" s="239"/>
      <c r="L598" s="239"/>
      <c r="M598" s="239"/>
      <c r="N598" s="239"/>
      <c r="O598" s="239"/>
      <c r="P598" s="239"/>
      <c r="Q598" s="239"/>
      <c r="R598" s="239"/>
      <c r="S598" s="239"/>
      <c r="T598" s="239"/>
      <c r="U598" s="239"/>
      <c r="V598" s="239"/>
      <c r="W598" s="239"/>
      <c r="X598" s="239"/>
      <c r="Y598" s="239"/>
      <c r="Z598" s="239"/>
    </row>
    <row r="599" spans="1:26" ht="14.25" customHeight="1">
      <c r="A599" s="239"/>
      <c r="B599" s="239"/>
      <c r="C599" s="239"/>
      <c r="D599" s="239"/>
      <c r="E599" s="239"/>
      <c r="F599" s="239"/>
      <c r="G599" s="239"/>
      <c r="H599" s="239"/>
      <c r="I599" s="239"/>
      <c r="J599" s="239"/>
      <c r="K599" s="239"/>
      <c r="L599" s="239"/>
      <c r="M599" s="239"/>
      <c r="N599" s="239"/>
      <c r="O599" s="239"/>
      <c r="P599" s="239"/>
      <c r="Q599" s="239"/>
      <c r="R599" s="239"/>
      <c r="S599" s="239"/>
      <c r="T599" s="239"/>
      <c r="U599" s="239"/>
      <c r="V599" s="239"/>
      <c r="W599" s="239"/>
      <c r="X599" s="239"/>
      <c r="Y599" s="239"/>
      <c r="Z599" s="239"/>
    </row>
    <row r="600" spans="1:26" ht="14.25" customHeight="1">
      <c r="A600" s="239"/>
      <c r="B600" s="239"/>
      <c r="C600" s="239"/>
      <c r="D600" s="239"/>
      <c r="E600" s="239"/>
      <c r="F600" s="239"/>
      <c r="G600" s="239"/>
      <c r="H600" s="239"/>
      <c r="I600" s="239"/>
      <c r="J600" s="239"/>
      <c r="K600" s="239"/>
      <c r="L600" s="239"/>
      <c r="M600" s="239"/>
      <c r="N600" s="239"/>
      <c r="O600" s="239"/>
      <c r="P600" s="239"/>
      <c r="Q600" s="239"/>
      <c r="R600" s="239"/>
      <c r="S600" s="239"/>
      <c r="T600" s="239"/>
      <c r="U600" s="239"/>
      <c r="V600" s="239"/>
      <c r="W600" s="239"/>
      <c r="X600" s="239"/>
      <c r="Y600" s="239"/>
      <c r="Z600" s="239"/>
    </row>
    <row r="601" spans="1:26" ht="14.25" customHeight="1">
      <c r="A601" s="239"/>
      <c r="B601" s="239"/>
      <c r="C601" s="239"/>
      <c r="D601" s="239"/>
      <c r="E601" s="239"/>
      <c r="F601" s="239"/>
      <c r="G601" s="239"/>
      <c r="H601" s="239"/>
      <c r="I601" s="239"/>
      <c r="J601" s="239"/>
      <c r="K601" s="239"/>
      <c r="L601" s="239"/>
      <c r="M601" s="239"/>
      <c r="N601" s="239"/>
      <c r="O601" s="239"/>
      <c r="P601" s="239"/>
      <c r="Q601" s="239"/>
      <c r="R601" s="239"/>
      <c r="S601" s="239"/>
      <c r="T601" s="239"/>
      <c r="U601" s="239"/>
      <c r="V601" s="239"/>
      <c r="W601" s="239"/>
      <c r="X601" s="239"/>
      <c r="Y601" s="239"/>
      <c r="Z601" s="239"/>
    </row>
    <row r="602" spans="1:26" ht="14.25" customHeight="1">
      <c r="A602" s="239"/>
      <c r="B602" s="239"/>
      <c r="C602" s="239"/>
      <c r="D602" s="239"/>
      <c r="E602" s="239"/>
      <c r="F602" s="239"/>
      <c r="G602" s="239"/>
      <c r="H602" s="239"/>
      <c r="I602" s="239"/>
      <c r="J602" s="239"/>
      <c r="K602" s="239"/>
      <c r="L602" s="239"/>
      <c r="M602" s="239"/>
      <c r="N602" s="239"/>
      <c r="O602" s="239"/>
      <c r="P602" s="239"/>
      <c r="Q602" s="239"/>
      <c r="R602" s="239"/>
      <c r="S602" s="239"/>
      <c r="T602" s="239"/>
      <c r="U602" s="239"/>
      <c r="V602" s="239"/>
      <c r="W602" s="239"/>
      <c r="X602" s="239"/>
      <c r="Y602" s="239"/>
      <c r="Z602" s="239"/>
    </row>
    <row r="603" spans="1:26" ht="14.25" customHeight="1">
      <c r="A603" s="239"/>
      <c r="B603" s="239"/>
      <c r="C603" s="239"/>
      <c r="D603" s="239"/>
      <c r="E603" s="239"/>
      <c r="F603" s="239"/>
      <c r="G603" s="239"/>
      <c r="H603" s="239"/>
      <c r="I603" s="239"/>
      <c r="J603" s="239"/>
      <c r="K603" s="239"/>
      <c r="L603" s="239"/>
      <c r="M603" s="239"/>
      <c r="N603" s="239"/>
      <c r="O603" s="239"/>
      <c r="P603" s="239"/>
      <c r="Q603" s="239"/>
      <c r="R603" s="239"/>
      <c r="S603" s="239"/>
      <c r="T603" s="239"/>
      <c r="U603" s="239"/>
      <c r="V603" s="239"/>
      <c r="W603" s="239"/>
      <c r="X603" s="239"/>
      <c r="Y603" s="239"/>
      <c r="Z603" s="239"/>
    </row>
    <row r="604" spans="1:26" ht="14.25" customHeight="1">
      <c r="A604" s="239"/>
      <c r="B604" s="239"/>
      <c r="C604" s="239"/>
      <c r="D604" s="239"/>
      <c r="E604" s="239"/>
      <c r="F604" s="239"/>
      <c r="G604" s="239"/>
      <c r="H604" s="239"/>
      <c r="I604" s="239"/>
      <c r="J604" s="239"/>
      <c r="K604" s="239"/>
      <c r="L604" s="239"/>
      <c r="M604" s="239"/>
      <c r="N604" s="239"/>
      <c r="O604" s="239"/>
      <c r="P604" s="239"/>
      <c r="Q604" s="239"/>
      <c r="R604" s="239"/>
      <c r="S604" s="239"/>
      <c r="T604" s="239"/>
      <c r="U604" s="239"/>
      <c r="V604" s="239"/>
      <c r="W604" s="239"/>
      <c r="X604" s="239"/>
      <c r="Y604" s="239"/>
      <c r="Z604" s="239"/>
    </row>
    <row r="605" spans="1:26" ht="14.25" customHeight="1">
      <c r="A605" s="239"/>
      <c r="B605" s="239"/>
      <c r="C605" s="239"/>
      <c r="D605" s="239"/>
      <c r="E605" s="239"/>
      <c r="F605" s="239"/>
      <c r="G605" s="239"/>
      <c r="H605" s="239"/>
      <c r="I605" s="239"/>
      <c r="J605" s="239"/>
      <c r="K605" s="239"/>
      <c r="L605" s="239"/>
      <c r="M605" s="239"/>
      <c r="N605" s="239"/>
      <c r="O605" s="239"/>
      <c r="P605" s="239"/>
      <c r="Q605" s="239"/>
      <c r="R605" s="239"/>
      <c r="S605" s="239"/>
      <c r="T605" s="239"/>
      <c r="U605" s="239"/>
      <c r="V605" s="239"/>
      <c r="W605" s="239"/>
      <c r="X605" s="239"/>
      <c r="Y605" s="239"/>
      <c r="Z605" s="239"/>
    </row>
    <row r="606" spans="1:26" ht="14.25" customHeight="1">
      <c r="A606" s="239"/>
      <c r="B606" s="239"/>
      <c r="C606" s="239"/>
      <c r="D606" s="239"/>
      <c r="E606" s="239"/>
      <c r="F606" s="239"/>
      <c r="G606" s="239"/>
      <c r="H606" s="239"/>
      <c r="I606" s="239"/>
      <c r="J606" s="239"/>
      <c r="K606" s="239"/>
      <c r="L606" s="239"/>
      <c r="M606" s="239"/>
      <c r="N606" s="239"/>
      <c r="O606" s="239"/>
      <c r="P606" s="239"/>
      <c r="Q606" s="239"/>
      <c r="R606" s="239"/>
      <c r="S606" s="239"/>
      <c r="T606" s="239"/>
      <c r="U606" s="239"/>
      <c r="V606" s="239"/>
      <c r="W606" s="239"/>
      <c r="X606" s="239"/>
      <c r="Y606" s="239"/>
      <c r="Z606" s="239"/>
    </row>
    <row r="607" spans="1:26" ht="14.25" customHeight="1">
      <c r="A607" s="239"/>
      <c r="B607" s="239"/>
      <c r="C607" s="239"/>
      <c r="D607" s="239"/>
      <c r="E607" s="239"/>
      <c r="F607" s="239"/>
      <c r="G607" s="239"/>
      <c r="H607" s="239"/>
      <c r="I607" s="239"/>
      <c r="J607" s="239"/>
      <c r="K607" s="239"/>
      <c r="L607" s="239"/>
      <c r="M607" s="239"/>
      <c r="N607" s="239"/>
      <c r="O607" s="239"/>
      <c r="P607" s="239"/>
      <c r="Q607" s="239"/>
      <c r="R607" s="239"/>
      <c r="S607" s="239"/>
      <c r="T607" s="239"/>
      <c r="U607" s="239"/>
      <c r="V607" s="239"/>
      <c r="W607" s="239"/>
      <c r="X607" s="239"/>
      <c r="Y607" s="239"/>
      <c r="Z607" s="239"/>
    </row>
    <row r="608" spans="1:26" ht="14.25" customHeight="1">
      <c r="A608" s="239"/>
      <c r="B608" s="239"/>
      <c r="C608" s="239"/>
      <c r="D608" s="239"/>
      <c r="E608" s="239"/>
      <c r="F608" s="239"/>
      <c r="G608" s="239"/>
      <c r="H608" s="239"/>
      <c r="I608" s="239"/>
      <c r="J608" s="239"/>
      <c r="K608" s="239"/>
      <c r="L608" s="239"/>
      <c r="M608" s="239"/>
      <c r="N608" s="239"/>
      <c r="O608" s="239"/>
      <c r="P608" s="239"/>
      <c r="Q608" s="239"/>
      <c r="R608" s="239"/>
      <c r="S608" s="239"/>
      <c r="T608" s="239"/>
      <c r="U608" s="239"/>
      <c r="V608" s="239"/>
      <c r="W608" s="239"/>
      <c r="X608" s="239"/>
      <c r="Y608" s="239"/>
      <c r="Z608" s="239"/>
    </row>
    <row r="609" spans="1:26" ht="14.25" customHeight="1">
      <c r="A609" s="239"/>
      <c r="B609" s="239"/>
      <c r="C609" s="239"/>
      <c r="D609" s="239"/>
      <c r="E609" s="239"/>
      <c r="F609" s="239"/>
      <c r="G609" s="239"/>
      <c r="H609" s="239"/>
      <c r="I609" s="239"/>
      <c r="J609" s="239"/>
      <c r="K609" s="239"/>
      <c r="L609" s="239"/>
      <c r="M609" s="239"/>
      <c r="N609" s="239"/>
      <c r="O609" s="239"/>
      <c r="P609" s="239"/>
      <c r="Q609" s="239"/>
      <c r="R609" s="239"/>
      <c r="S609" s="239"/>
      <c r="T609" s="239"/>
      <c r="U609" s="239"/>
      <c r="V609" s="239"/>
      <c r="W609" s="239"/>
      <c r="X609" s="239"/>
      <c r="Y609" s="239"/>
      <c r="Z609" s="239"/>
    </row>
    <row r="610" spans="1:26" ht="14.25" customHeight="1">
      <c r="A610" s="239"/>
      <c r="B610" s="239"/>
      <c r="C610" s="239"/>
      <c r="D610" s="239"/>
      <c r="E610" s="239"/>
      <c r="F610" s="239"/>
      <c r="G610" s="239"/>
      <c r="H610" s="239"/>
      <c r="I610" s="239"/>
      <c r="J610" s="239"/>
      <c r="K610" s="239"/>
      <c r="L610" s="239"/>
      <c r="M610" s="239"/>
      <c r="N610" s="239"/>
      <c r="O610" s="239"/>
      <c r="P610" s="239"/>
      <c r="Q610" s="239"/>
      <c r="R610" s="239"/>
      <c r="S610" s="239"/>
      <c r="T610" s="239"/>
      <c r="U610" s="239"/>
      <c r="V610" s="239"/>
      <c r="W610" s="239"/>
      <c r="X610" s="239"/>
      <c r="Y610" s="239"/>
      <c r="Z610" s="239"/>
    </row>
    <row r="611" spans="1:26" ht="14.25" customHeight="1">
      <c r="A611" s="239"/>
      <c r="B611" s="239"/>
      <c r="C611" s="239"/>
      <c r="D611" s="239"/>
      <c r="E611" s="239"/>
      <c r="F611" s="239"/>
      <c r="G611" s="239"/>
      <c r="H611" s="239"/>
      <c r="I611" s="239"/>
      <c r="J611" s="239"/>
      <c r="K611" s="239"/>
      <c r="L611" s="239"/>
      <c r="M611" s="239"/>
      <c r="N611" s="239"/>
      <c r="O611" s="239"/>
      <c r="P611" s="239"/>
      <c r="Q611" s="239"/>
      <c r="R611" s="239"/>
      <c r="S611" s="239"/>
      <c r="T611" s="239"/>
      <c r="U611" s="239"/>
      <c r="V611" s="239"/>
      <c r="W611" s="239"/>
      <c r="X611" s="239"/>
      <c r="Y611" s="239"/>
      <c r="Z611" s="239"/>
    </row>
    <row r="612" spans="1:26" ht="14.25" customHeight="1">
      <c r="A612" s="239"/>
      <c r="B612" s="239"/>
      <c r="C612" s="239"/>
      <c r="D612" s="239"/>
      <c r="E612" s="239"/>
      <c r="F612" s="239"/>
      <c r="G612" s="239"/>
      <c r="H612" s="239"/>
      <c r="I612" s="239"/>
      <c r="J612" s="239"/>
      <c r="K612" s="239"/>
      <c r="L612" s="239"/>
      <c r="M612" s="239"/>
      <c r="N612" s="239"/>
      <c r="O612" s="239"/>
      <c r="P612" s="239"/>
      <c r="Q612" s="239"/>
      <c r="R612" s="239"/>
      <c r="S612" s="239"/>
      <c r="T612" s="239"/>
      <c r="U612" s="239"/>
      <c r="V612" s="239"/>
      <c r="W612" s="239"/>
      <c r="X612" s="239"/>
      <c r="Y612" s="239"/>
      <c r="Z612" s="239"/>
    </row>
    <row r="613" spans="1:26" ht="14.25" customHeight="1">
      <c r="A613" s="239"/>
      <c r="B613" s="239"/>
      <c r="C613" s="239"/>
      <c r="D613" s="239"/>
      <c r="E613" s="239"/>
      <c r="F613" s="239"/>
      <c r="G613" s="239"/>
      <c r="H613" s="239"/>
      <c r="I613" s="239"/>
      <c r="J613" s="239"/>
      <c r="K613" s="239"/>
      <c r="L613" s="239"/>
      <c r="M613" s="239"/>
      <c r="N613" s="239"/>
      <c r="O613" s="239"/>
      <c r="P613" s="239"/>
      <c r="Q613" s="239"/>
      <c r="R613" s="239"/>
      <c r="S613" s="239"/>
      <c r="T613" s="239"/>
      <c r="U613" s="239"/>
      <c r="V613" s="239"/>
      <c r="W613" s="239"/>
      <c r="X613" s="239"/>
      <c r="Y613" s="239"/>
      <c r="Z613" s="239"/>
    </row>
    <row r="614" spans="1:26" ht="14.25" customHeight="1">
      <c r="A614" s="239"/>
      <c r="B614" s="239"/>
      <c r="C614" s="239"/>
      <c r="D614" s="239"/>
      <c r="E614" s="239"/>
      <c r="F614" s="239"/>
      <c r="G614" s="239"/>
      <c r="H614" s="239"/>
      <c r="I614" s="239"/>
      <c r="J614" s="239"/>
      <c r="K614" s="239"/>
      <c r="L614" s="239"/>
      <c r="M614" s="239"/>
      <c r="N614" s="239"/>
      <c r="O614" s="239"/>
      <c r="P614" s="239"/>
      <c r="Q614" s="239"/>
      <c r="R614" s="239"/>
      <c r="S614" s="239"/>
      <c r="T614" s="239"/>
      <c r="U614" s="239"/>
      <c r="V614" s="239"/>
      <c r="W614" s="239"/>
      <c r="X614" s="239"/>
      <c r="Y614" s="239"/>
      <c r="Z614" s="239"/>
    </row>
    <row r="615" spans="1:26" ht="14.25" customHeight="1">
      <c r="A615" s="239"/>
      <c r="B615" s="239"/>
      <c r="C615" s="239"/>
      <c r="D615" s="239"/>
      <c r="E615" s="239"/>
      <c r="F615" s="239"/>
      <c r="G615" s="239"/>
      <c r="H615" s="239"/>
      <c r="I615" s="239"/>
      <c r="J615" s="239"/>
      <c r="K615" s="239"/>
      <c r="L615" s="239"/>
      <c r="M615" s="239"/>
      <c r="N615" s="239"/>
      <c r="O615" s="239"/>
      <c r="P615" s="239"/>
      <c r="Q615" s="239"/>
      <c r="R615" s="239"/>
      <c r="S615" s="239"/>
      <c r="T615" s="239"/>
      <c r="U615" s="239"/>
      <c r="V615" s="239"/>
      <c r="W615" s="239"/>
      <c r="X615" s="239"/>
      <c r="Y615" s="239"/>
      <c r="Z615" s="239"/>
    </row>
    <row r="616" spans="1:26" ht="14.25" customHeight="1">
      <c r="A616" s="239"/>
      <c r="B616" s="239"/>
      <c r="C616" s="239"/>
      <c r="D616" s="239"/>
      <c r="E616" s="239"/>
      <c r="F616" s="239"/>
      <c r="G616" s="239"/>
      <c r="H616" s="239"/>
      <c r="I616" s="239"/>
      <c r="J616" s="239"/>
      <c r="K616" s="239"/>
      <c r="L616" s="239"/>
      <c r="M616" s="239"/>
      <c r="N616" s="239"/>
      <c r="O616" s="239"/>
      <c r="P616" s="239"/>
      <c r="Q616" s="239"/>
      <c r="R616" s="239"/>
      <c r="S616" s="239"/>
      <c r="T616" s="239"/>
      <c r="U616" s="239"/>
      <c r="V616" s="239"/>
      <c r="W616" s="239"/>
      <c r="X616" s="239"/>
      <c r="Y616" s="239"/>
      <c r="Z616" s="239"/>
    </row>
    <row r="617" spans="1:26" ht="14.25" customHeight="1">
      <c r="A617" s="239"/>
      <c r="B617" s="239"/>
      <c r="C617" s="239"/>
      <c r="D617" s="239"/>
      <c r="E617" s="239"/>
      <c r="F617" s="239"/>
      <c r="G617" s="239"/>
      <c r="H617" s="239"/>
      <c r="I617" s="239"/>
      <c r="J617" s="239"/>
      <c r="K617" s="239"/>
      <c r="L617" s="239"/>
      <c r="M617" s="239"/>
      <c r="N617" s="239"/>
      <c r="O617" s="239"/>
      <c r="P617" s="239"/>
      <c r="Q617" s="239"/>
      <c r="R617" s="239"/>
      <c r="S617" s="239"/>
      <c r="T617" s="239"/>
      <c r="U617" s="239"/>
      <c r="V617" s="239"/>
      <c r="W617" s="239"/>
      <c r="X617" s="239"/>
      <c r="Y617" s="239"/>
      <c r="Z617" s="239"/>
    </row>
    <row r="618" spans="1:26" ht="14.25" customHeight="1">
      <c r="A618" s="239"/>
      <c r="B618" s="239"/>
      <c r="C618" s="239"/>
      <c r="D618" s="239"/>
      <c r="E618" s="239"/>
      <c r="F618" s="239"/>
      <c r="G618" s="239"/>
      <c r="H618" s="239"/>
      <c r="I618" s="239"/>
      <c r="J618" s="239"/>
      <c r="K618" s="239"/>
      <c r="L618" s="239"/>
      <c r="M618" s="239"/>
      <c r="N618" s="239"/>
      <c r="O618" s="239"/>
      <c r="P618" s="239"/>
      <c r="Q618" s="239"/>
      <c r="R618" s="239"/>
      <c r="S618" s="239"/>
      <c r="T618" s="239"/>
      <c r="U618" s="239"/>
      <c r="V618" s="239"/>
      <c r="W618" s="239"/>
      <c r="X618" s="239"/>
      <c r="Y618" s="239"/>
      <c r="Z618" s="239"/>
    </row>
    <row r="619" spans="1:26" ht="14.25" customHeight="1">
      <c r="A619" s="239"/>
      <c r="B619" s="239"/>
      <c r="C619" s="239"/>
      <c r="D619" s="239"/>
      <c r="E619" s="239"/>
      <c r="F619" s="239"/>
      <c r="G619" s="239"/>
      <c r="H619" s="239"/>
      <c r="I619" s="239"/>
      <c r="J619" s="239"/>
      <c r="K619" s="239"/>
      <c r="L619" s="239"/>
      <c r="M619" s="239"/>
      <c r="N619" s="239"/>
      <c r="O619" s="239"/>
      <c r="P619" s="239"/>
      <c r="Q619" s="239"/>
      <c r="R619" s="239"/>
      <c r="S619" s="239"/>
      <c r="T619" s="239"/>
      <c r="U619" s="239"/>
      <c r="V619" s="239"/>
      <c r="W619" s="239"/>
      <c r="X619" s="239"/>
      <c r="Y619" s="239"/>
      <c r="Z619" s="239"/>
    </row>
    <row r="620" spans="1:26" ht="14.25" customHeight="1">
      <c r="A620" s="239"/>
      <c r="B620" s="239"/>
      <c r="C620" s="239"/>
      <c r="D620" s="239"/>
      <c r="E620" s="239"/>
      <c r="F620" s="239"/>
      <c r="G620" s="239"/>
      <c r="H620" s="239"/>
      <c r="I620" s="239"/>
      <c r="J620" s="239"/>
      <c r="K620" s="239"/>
      <c r="L620" s="239"/>
      <c r="M620" s="239"/>
      <c r="N620" s="239"/>
      <c r="O620" s="239"/>
      <c r="P620" s="239"/>
      <c r="Q620" s="239"/>
      <c r="R620" s="239"/>
      <c r="S620" s="239"/>
      <c r="T620" s="239"/>
      <c r="U620" s="239"/>
      <c r="V620" s="239"/>
      <c r="W620" s="239"/>
      <c r="X620" s="239"/>
      <c r="Y620" s="239"/>
      <c r="Z620" s="239"/>
    </row>
    <row r="621" spans="1:26" ht="14.25" customHeight="1">
      <c r="A621" s="239"/>
      <c r="B621" s="239"/>
      <c r="C621" s="239"/>
      <c r="D621" s="239"/>
      <c r="E621" s="239"/>
      <c r="F621" s="239"/>
      <c r="G621" s="239"/>
      <c r="H621" s="239"/>
      <c r="I621" s="239"/>
      <c r="J621" s="239"/>
      <c r="K621" s="239"/>
      <c r="L621" s="239"/>
      <c r="M621" s="239"/>
      <c r="N621" s="239"/>
      <c r="O621" s="239"/>
      <c r="P621" s="239"/>
      <c r="Q621" s="239"/>
      <c r="R621" s="239"/>
      <c r="S621" s="239"/>
      <c r="T621" s="239"/>
      <c r="U621" s="239"/>
      <c r="V621" s="239"/>
      <c r="W621" s="239"/>
      <c r="X621" s="239"/>
      <c r="Y621" s="239"/>
      <c r="Z621" s="239"/>
    </row>
    <row r="622" spans="1:26" ht="14.25" customHeight="1">
      <c r="A622" s="239"/>
      <c r="B622" s="239"/>
      <c r="C622" s="239"/>
      <c r="D622" s="239"/>
      <c r="E622" s="239"/>
      <c r="F622" s="239"/>
      <c r="G622" s="239"/>
      <c r="H622" s="239"/>
      <c r="I622" s="239"/>
      <c r="J622" s="239"/>
      <c r="K622" s="239"/>
      <c r="L622" s="239"/>
      <c r="M622" s="239"/>
      <c r="N622" s="239"/>
      <c r="O622" s="239"/>
      <c r="P622" s="239"/>
      <c r="Q622" s="239"/>
      <c r="R622" s="239"/>
      <c r="S622" s="239"/>
      <c r="T622" s="239"/>
      <c r="U622" s="239"/>
      <c r="V622" s="239"/>
      <c r="W622" s="239"/>
      <c r="X622" s="239"/>
      <c r="Y622" s="239"/>
      <c r="Z622" s="239"/>
    </row>
    <row r="623" spans="1:26" ht="14.25" customHeight="1">
      <c r="A623" s="239"/>
      <c r="B623" s="239"/>
      <c r="C623" s="239"/>
      <c r="D623" s="239"/>
      <c r="E623" s="239"/>
      <c r="F623" s="239"/>
      <c r="G623" s="239"/>
      <c r="H623" s="239"/>
      <c r="I623" s="239"/>
      <c r="J623" s="239"/>
      <c r="K623" s="239"/>
      <c r="L623" s="239"/>
      <c r="M623" s="239"/>
      <c r="N623" s="239"/>
      <c r="O623" s="239"/>
      <c r="P623" s="239"/>
      <c r="Q623" s="239"/>
      <c r="R623" s="239"/>
      <c r="S623" s="239"/>
      <c r="T623" s="239"/>
      <c r="U623" s="239"/>
      <c r="V623" s="239"/>
      <c r="W623" s="239"/>
      <c r="X623" s="239"/>
      <c r="Y623" s="239"/>
      <c r="Z623" s="239"/>
    </row>
    <row r="624" spans="1:26" ht="14.25" customHeight="1">
      <c r="A624" s="239"/>
      <c r="B624" s="239"/>
      <c r="C624" s="239"/>
      <c r="D624" s="239"/>
      <c r="E624" s="239"/>
      <c r="F624" s="239"/>
      <c r="G624" s="239"/>
      <c r="H624" s="239"/>
      <c r="I624" s="239"/>
      <c r="J624" s="239"/>
      <c r="K624" s="239"/>
      <c r="L624" s="239"/>
      <c r="M624" s="239"/>
      <c r="N624" s="239"/>
      <c r="O624" s="239"/>
      <c r="P624" s="239"/>
      <c r="Q624" s="239"/>
      <c r="R624" s="239"/>
      <c r="S624" s="239"/>
      <c r="T624" s="239"/>
      <c r="U624" s="239"/>
      <c r="V624" s="239"/>
      <c r="W624" s="239"/>
      <c r="X624" s="239"/>
      <c r="Y624" s="239"/>
      <c r="Z624" s="239"/>
    </row>
    <row r="625" spans="1:26" ht="14.25" customHeight="1">
      <c r="A625" s="239"/>
      <c r="B625" s="239"/>
      <c r="C625" s="239"/>
      <c r="D625" s="239"/>
      <c r="E625" s="239"/>
      <c r="F625" s="239"/>
      <c r="G625" s="239"/>
      <c r="H625" s="239"/>
      <c r="I625" s="239"/>
      <c r="J625" s="239"/>
      <c r="K625" s="239"/>
      <c r="L625" s="239"/>
      <c r="M625" s="239"/>
      <c r="N625" s="239"/>
      <c r="O625" s="239"/>
      <c r="P625" s="239"/>
      <c r="Q625" s="239"/>
      <c r="R625" s="239"/>
      <c r="S625" s="239"/>
      <c r="T625" s="239"/>
      <c r="U625" s="239"/>
      <c r="V625" s="239"/>
      <c r="W625" s="239"/>
      <c r="X625" s="239"/>
      <c r="Y625" s="239"/>
      <c r="Z625" s="239"/>
    </row>
    <row r="626" spans="1:26" ht="14.25" customHeight="1">
      <c r="A626" s="239"/>
      <c r="B626" s="239"/>
      <c r="C626" s="239"/>
      <c r="D626" s="239"/>
      <c r="E626" s="239"/>
      <c r="F626" s="239"/>
      <c r="G626" s="239"/>
      <c r="H626" s="239"/>
      <c r="I626" s="239"/>
      <c r="J626" s="239"/>
      <c r="K626" s="239"/>
      <c r="L626" s="239"/>
      <c r="M626" s="239"/>
      <c r="N626" s="239"/>
      <c r="O626" s="239"/>
      <c r="P626" s="239"/>
      <c r="Q626" s="239"/>
      <c r="R626" s="239"/>
      <c r="S626" s="239"/>
      <c r="T626" s="239"/>
      <c r="U626" s="239"/>
      <c r="V626" s="239"/>
      <c r="W626" s="239"/>
      <c r="X626" s="239"/>
      <c r="Y626" s="239"/>
      <c r="Z626" s="239"/>
    </row>
    <row r="627" spans="1:26" ht="14.25" customHeight="1">
      <c r="A627" s="239"/>
      <c r="B627" s="239"/>
      <c r="C627" s="239"/>
      <c r="D627" s="239"/>
      <c r="E627" s="239"/>
      <c r="F627" s="239"/>
      <c r="G627" s="239"/>
      <c r="H627" s="239"/>
      <c r="I627" s="239"/>
      <c r="J627" s="239"/>
      <c r="K627" s="239"/>
      <c r="L627" s="239"/>
      <c r="M627" s="239"/>
      <c r="N627" s="239"/>
      <c r="O627" s="239"/>
      <c r="P627" s="239"/>
      <c r="Q627" s="239"/>
      <c r="R627" s="239"/>
      <c r="S627" s="239"/>
      <c r="T627" s="239"/>
      <c r="U627" s="239"/>
      <c r="V627" s="239"/>
      <c r="W627" s="239"/>
      <c r="X627" s="239"/>
      <c r="Y627" s="239"/>
      <c r="Z627" s="239"/>
    </row>
    <row r="628" spans="1:26" ht="14.25" customHeight="1">
      <c r="A628" s="239"/>
      <c r="B628" s="239"/>
      <c r="C628" s="239"/>
      <c r="D628" s="239"/>
      <c r="E628" s="239"/>
      <c r="F628" s="239"/>
      <c r="G628" s="239"/>
      <c r="H628" s="239"/>
      <c r="I628" s="239"/>
      <c r="J628" s="239"/>
      <c r="K628" s="239"/>
      <c r="L628" s="239"/>
      <c r="M628" s="239"/>
      <c r="N628" s="239"/>
      <c r="O628" s="239"/>
      <c r="P628" s="239"/>
      <c r="Q628" s="239"/>
      <c r="R628" s="239"/>
      <c r="S628" s="239"/>
      <c r="T628" s="239"/>
      <c r="U628" s="239"/>
      <c r="V628" s="239"/>
      <c r="W628" s="239"/>
      <c r="X628" s="239"/>
      <c r="Y628" s="239"/>
      <c r="Z628" s="239"/>
    </row>
    <row r="629" spans="1:26" ht="14.25" customHeight="1">
      <c r="A629" s="239"/>
      <c r="B629" s="239"/>
      <c r="C629" s="239"/>
      <c r="D629" s="239"/>
      <c r="E629" s="239"/>
      <c r="F629" s="239"/>
      <c r="G629" s="239"/>
      <c r="H629" s="239"/>
      <c r="I629" s="239"/>
      <c r="J629" s="239"/>
      <c r="K629" s="239"/>
      <c r="L629" s="239"/>
      <c r="M629" s="239"/>
      <c r="N629" s="239"/>
      <c r="O629" s="239"/>
      <c r="P629" s="239"/>
      <c r="Q629" s="239"/>
      <c r="R629" s="239"/>
      <c r="S629" s="239"/>
      <c r="T629" s="239"/>
      <c r="U629" s="239"/>
      <c r="V629" s="239"/>
      <c r="W629" s="239"/>
      <c r="X629" s="239"/>
      <c r="Y629" s="239"/>
      <c r="Z629" s="239"/>
    </row>
    <row r="630" spans="1:26" ht="14.25" customHeight="1">
      <c r="A630" s="239"/>
      <c r="B630" s="239"/>
      <c r="C630" s="239"/>
      <c r="D630" s="239"/>
      <c r="E630" s="239"/>
      <c r="F630" s="239"/>
      <c r="G630" s="239"/>
      <c r="H630" s="239"/>
      <c r="I630" s="239"/>
      <c r="J630" s="239"/>
      <c r="K630" s="239"/>
      <c r="L630" s="239"/>
      <c r="M630" s="239"/>
      <c r="N630" s="239"/>
      <c r="O630" s="239"/>
      <c r="P630" s="239"/>
      <c r="Q630" s="239"/>
      <c r="R630" s="239"/>
      <c r="S630" s="239"/>
      <c r="T630" s="239"/>
      <c r="U630" s="239"/>
      <c r="V630" s="239"/>
      <c r="W630" s="239"/>
      <c r="X630" s="239"/>
      <c r="Y630" s="239"/>
      <c r="Z630" s="239"/>
    </row>
    <row r="631" spans="1:26" ht="14.25" customHeight="1">
      <c r="A631" s="239"/>
      <c r="B631" s="239"/>
      <c r="C631" s="239"/>
      <c r="D631" s="239"/>
      <c r="E631" s="239"/>
      <c r="F631" s="239"/>
      <c r="G631" s="239"/>
      <c r="H631" s="239"/>
      <c r="I631" s="239"/>
      <c r="J631" s="239"/>
      <c r="K631" s="239"/>
      <c r="L631" s="239"/>
      <c r="M631" s="239"/>
      <c r="N631" s="239"/>
      <c r="O631" s="239"/>
      <c r="P631" s="239"/>
      <c r="Q631" s="239"/>
      <c r="R631" s="239"/>
      <c r="S631" s="239"/>
      <c r="T631" s="239"/>
      <c r="U631" s="239"/>
      <c r="V631" s="239"/>
      <c r="W631" s="239"/>
      <c r="X631" s="239"/>
      <c r="Y631" s="239"/>
      <c r="Z631" s="239"/>
    </row>
    <row r="632" spans="1:26" ht="14.25" customHeight="1">
      <c r="A632" s="239"/>
      <c r="B632" s="239"/>
      <c r="C632" s="239"/>
      <c r="D632" s="239"/>
      <c r="E632" s="239"/>
      <c r="F632" s="239"/>
      <c r="G632" s="239"/>
      <c r="H632" s="239"/>
      <c r="I632" s="239"/>
      <c r="J632" s="239"/>
      <c r="K632" s="239"/>
      <c r="L632" s="239"/>
      <c r="M632" s="239"/>
      <c r="N632" s="239"/>
      <c r="O632" s="239"/>
      <c r="P632" s="239"/>
      <c r="Q632" s="239"/>
      <c r="R632" s="239"/>
      <c r="S632" s="239"/>
      <c r="T632" s="239"/>
      <c r="U632" s="239"/>
      <c r="V632" s="239"/>
      <c r="W632" s="239"/>
      <c r="X632" s="239"/>
      <c r="Y632" s="239"/>
      <c r="Z632" s="239"/>
    </row>
    <row r="633" spans="1:26" ht="14.25" customHeight="1">
      <c r="A633" s="239"/>
      <c r="B633" s="239"/>
      <c r="C633" s="239"/>
      <c r="D633" s="239"/>
      <c r="E633" s="239"/>
      <c r="F633" s="239"/>
      <c r="G633" s="239"/>
      <c r="H633" s="239"/>
      <c r="I633" s="239"/>
      <c r="J633" s="239"/>
      <c r="K633" s="239"/>
      <c r="L633" s="239"/>
      <c r="M633" s="239"/>
      <c r="N633" s="239"/>
      <c r="O633" s="239"/>
      <c r="P633" s="239"/>
      <c r="Q633" s="239"/>
      <c r="R633" s="239"/>
      <c r="S633" s="239"/>
      <c r="T633" s="239"/>
      <c r="U633" s="239"/>
      <c r="V633" s="239"/>
      <c r="W633" s="239"/>
      <c r="X633" s="239"/>
      <c r="Y633" s="239"/>
      <c r="Z633" s="239"/>
    </row>
    <row r="634" spans="1:26" ht="14.25" customHeight="1">
      <c r="A634" s="239"/>
      <c r="B634" s="239"/>
      <c r="C634" s="239"/>
      <c r="D634" s="239"/>
      <c r="E634" s="239"/>
      <c r="F634" s="239"/>
      <c r="G634" s="239"/>
      <c r="H634" s="239"/>
      <c r="I634" s="239"/>
      <c r="J634" s="239"/>
      <c r="K634" s="239"/>
      <c r="L634" s="239"/>
      <c r="M634" s="239"/>
      <c r="N634" s="239"/>
      <c r="O634" s="239"/>
      <c r="P634" s="239"/>
      <c r="Q634" s="239"/>
      <c r="R634" s="239"/>
      <c r="S634" s="239"/>
      <c r="T634" s="239"/>
      <c r="U634" s="239"/>
      <c r="V634" s="239"/>
      <c r="W634" s="239"/>
      <c r="X634" s="239"/>
      <c r="Y634" s="239"/>
      <c r="Z634" s="239"/>
    </row>
    <row r="635" spans="1:26" ht="14.25" customHeight="1">
      <c r="A635" s="239"/>
      <c r="B635" s="239"/>
      <c r="C635" s="239"/>
      <c r="D635" s="239"/>
      <c r="E635" s="239"/>
      <c r="F635" s="239"/>
      <c r="G635" s="239"/>
      <c r="H635" s="239"/>
      <c r="I635" s="239"/>
      <c r="J635" s="239"/>
      <c r="K635" s="239"/>
      <c r="L635" s="239"/>
      <c r="M635" s="239"/>
      <c r="N635" s="239"/>
      <c r="O635" s="239"/>
      <c r="P635" s="239"/>
      <c r="Q635" s="239"/>
      <c r="R635" s="239"/>
      <c r="S635" s="239"/>
      <c r="T635" s="239"/>
      <c r="U635" s="239"/>
      <c r="V635" s="239"/>
      <c r="W635" s="239"/>
      <c r="X635" s="239"/>
      <c r="Y635" s="239"/>
      <c r="Z635" s="239"/>
    </row>
    <row r="636" spans="1:26" ht="14.25" customHeight="1">
      <c r="A636" s="239"/>
      <c r="B636" s="239"/>
      <c r="C636" s="239"/>
      <c r="D636" s="239"/>
      <c r="E636" s="239"/>
      <c r="F636" s="239"/>
      <c r="G636" s="239"/>
      <c r="H636" s="239"/>
      <c r="I636" s="239"/>
      <c r="J636" s="239"/>
      <c r="K636" s="239"/>
      <c r="L636" s="239"/>
      <c r="M636" s="239"/>
      <c r="N636" s="239"/>
      <c r="O636" s="239"/>
      <c r="P636" s="239"/>
      <c r="Q636" s="239"/>
      <c r="R636" s="239"/>
      <c r="S636" s="239"/>
      <c r="T636" s="239"/>
      <c r="U636" s="239"/>
      <c r="V636" s="239"/>
      <c r="W636" s="239"/>
      <c r="X636" s="239"/>
      <c r="Y636" s="239"/>
      <c r="Z636" s="239"/>
    </row>
    <row r="637" spans="1:26" ht="14.25" customHeight="1">
      <c r="A637" s="239"/>
      <c r="B637" s="239"/>
      <c r="C637" s="239"/>
      <c r="D637" s="239"/>
      <c r="E637" s="239"/>
      <c r="F637" s="239"/>
      <c r="G637" s="239"/>
      <c r="H637" s="239"/>
      <c r="I637" s="239"/>
      <c r="J637" s="239"/>
      <c r="K637" s="239"/>
      <c r="L637" s="239"/>
      <c r="M637" s="239"/>
      <c r="N637" s="239"/>
      <c r="O637" s="239"/>
      <c r="P637" s="239"/>
      <c r="Q637" s="239"/>
      <c r="R637" s="239"/>
      <c r="S637" s="239"/>
      <c r="T637" s="239"/>
      <c r="U637" s="239"/>
      <c r="V637" s="239"/>
      <c r="W637" s="239"/>
      <c r="X637" s="239"/>
      <c r="Y637" s="239"/>
      <c r="Z637" s="239"/>
    </row>
    <row r="638" spans="1:26" ht="14.25" customHeight="1">
      <c r="A638" s="239"/>
      <c r="B638" s="239"/>
      <c r="C638" s="239"/>
      <c r="D638" s="239"/>
      <c r="E638" s="239"/>
      <c r="F638" s="239"/>
      <c r="G638" s="239"/>
      <c r="H638" s="239"/>
      <c r="I638" s="239"/>
      <c r="J638" s="239"/>
      <c r="K638" s="239"/>
      <c r="L638" s="239"/>
      <c r="M638" s="239"/>
      <c r="N638" s="239"/>
      <c r="O638" s="239"/>
      <c r="P638" s="239"/>
      <c r="Q638" s="239"/>
      <c r="R638" s="239"/>
      <c r="S638" s="239"/>
      <c r="T638" s="239"/>
      <c r="U638" s="239"/>
      <c r="V638" s="239"/>
      <c r="W638" s="239"/>
      <c r="X638" s="239"/>
      <c r="Y638" s="239"/>
      <c r="Z638" s="239"/>
    </row>
    <row r="639" spans="1:26" ht="14.25" customHeight="1">
      <c r="A639" s="239"/>
      <c r="B639" s="239"/>
      <c r="C639" s="239"/>
      <c r="D639" s="239"/>
      <c r="E639" s="239"/>
      <c r="F639" s="239"/>
      <c r="G639" s="239"/>
      <c r="H639" s="239"/>
      <c r="I639" s="239"/>
      <c r="J639" s="239"/>
      <c r="K639" s="239"/>
      <c r="L639" s="239"/>
      <c r="M639" s="239"/>
      <c r="N639" s="239"/>
      <c r="O639" s="239"/>
      <c r="P639" s="239"/>
      <c r="Q639" s="239"/>
      <c r="R639" s="239"/>
      <c r="S639" s="239"/>
      <c r="T639" s="239"/>
      <c r="U639" s="239"/>
      <c r="V639" s="239"/>
      <c r="W639" s="239"/>
      <c r="X639" s="239"/>
      <c r="Y639" s="239"/>
      <c r="Z639" s="239"/>
    </row>
    <row r="640" spans="1:26" ht="14.25" customHeight="1">
      <c r="A640" s="239"/>
      <c r="B640" s="239"/>
      <c r="C640" s="239"/>
      <c r="D640" s="239"/>
      <c r="E640" s="239"/>
      <c r="F640" s="239"/>
      <c r="G640" s="239"/>
      <c r="H640" s="239"/>
      <c r="I640" s="239"/>
      <c r="J640" s="239"/>
      <c r="K640" s="239"/>
      <c r="L640" s="239"/>
      <c r="M640" s="239"/>
      <c r="N640" s="239"/>
      <c r="O640" s="239"/>
      <c r="P640" s="239"/>
      <c r="Q640" s="239"/>
      <c r="R640" s="239"/>
      <c r="S640" s="239"/>
      <c r="T640" s="239"/>
      <c r="U640" s="239"/>
      <c r="V640" s="239"/>
      <c r="W640" s="239"/>
      <c r="X640" s="239"/>
      <c r="Y640" s="239"/>
      <c r="Z640" s="239"/>
    </row>
    <row r="641" spans="1:26" ht="14.25" customHeight="1">
      <c r="A641" s="239"/>
      <c r="B641" s="239"/>
      <c r="C641" s="239"/>
      <c r="D641" s="239"/>
      <c r="E641" s="239"/>
      <c r="F641" s="239"/>
      <c r="G641" s="239"/>
      <c r="H641" s="239"/>
      <c r="I641" s="239"/>
      <c r="J641" s="239"/>
      <c r="K641" s="239"/>
      <c r="L641" s="239"/>
      <c r="M641" s="239"/>
      <c r="N641" s="239"/>
      <c r="O641" s="239"/>
      <c r="P641" s="239"/>
      <c r="Q641" s="239"/>
      <c r="R641" s="239"/>
      <c r="S641" s="239"/>
      <c r="T641" s="239"/>
      <c r="U641" s="239"/>
      <c r="V641" s="239"/>
      <c r="W641" s="239"/>
      <c r="X641" s="239"/>
      <c r="Y641" s="239"/>
      <c r="Z641" s="239"/>
    </row>
    <row r="642" spans="1:26" ht="14.25" customHeight="1">
      <c r="A642" s="239"/>
      <c r="B642" s="239"/>
      <c r="C642" s="239"/>
      <c r="D642" s="239"/>
      <c r="E642" s="239"/>
      <c r="F642" s="239"/>
      <c r="G642" s="239"/>
      <c r="H642" s="239"/>
      <c r="I642" s="239"/>
      <c r="J642" s="239"/>
      <c r="K642" s="239"/>
      <c r="L642" s="239"/>
      <c r="M642" s="239"/>
      <c r="N642" s="239"/>
      <c r="O642" s="239"/>
      <c r="P642" s="239"/>
      <c r="Q642" s="239"/>
      <c r="R642" s="239"/>
      <c r="S642" s="239"/>
      <c r="T642" s="239"/>
      <c r="U642" s="239"/>
      <c r="V642" s="239"/>
      <c r="W642" s="239"/>
      <c r="X642" s="239"/>
      <c r="Y642" s="239"/>
      <c r="Z642" s="239"/>
    </row>
    <row r="643" spans="1:26" ht="14.25" customHeight="1">
      <c r="A643" s="239"/>
      <c r="B643" s="239"/>
      <c r="C643" s="239"/>
      <c r="D643" s="239"/>
      <c r="E643" s="239"/>
      <c r="F643" s="239"/>
      <c r="G643" s="239"/>
      <c r="H643" s="239"/>
      <c r="I643" s="239"/>
      <c r="J643" s="239"/>
      <c r="K643" s="239"/>
      <c r="L643" s="239"/>
      <c r="M643" s="239"/>
      <c r="N643" s="239"/>
      <c r="O643" s="239"/>
      <c r="P643" s="239"/>
      <c r="Q643" s="239"/>
      <c r="R643" s="239"/>
      <c r="S643" s="239"/>
      <c r="T643" s="239"/>
      <c r="U643" s="239"/>
      <c r="V643" s="239"/>
      <c r="W643" s="239"/>
      <c r="X643" s="239"/>
      <c r="Y643" s="239"/>
      <c r="Z643" s="239"/>
    </row>
    <row r="644" spans="1:26" ht="14.25" customHeight="1">
      <c r="A644" s="239"/>
      <c r="B644" s="239"/>
      <c r="C644" s="239"/>
      <c r="D644" s="239"/>
      <c r="E644" s="239"/>
      <c r="F644" s="239"/>
      <c r="G644" s="239"/>
      <c r="H644" s="239"/>
      <c r="I644" s="239"/>
      <c r="J644" s="239"/>
      <c r="K644" s="239"/>
      <c r="L644" s="239"/>
      <c r="M644" s="239"/>
      <c r="N644" s="239"/>
      <c r="O644" s="239"/>
      <c r="P644" s="239"/>
      <c r="Q644" s="239"/>
      <c r="R644" s="239"/>
      <c r="S644" s="239"/>
      <c r="T644" s="239"/>
      <c r="U644" s="239"/>
      <c r="V644" s="239"/>
      <c r="W644" s="239"/>
      <c r="X644" s="239"/>
      <c r="Y644" s="239"/>
      <c r="Z644" s="239"/>
    </row>
    <row r="645" spans="1:26" ht="14.25" customHeight="1">
      <c r="A645" s="239"/>
      <c r="B645" s="239"/>
      <c r="C645" s="239"/>
      <c r="D645" s="239"/>
      <c r="E645" s="239"/>
      <c r="F645" s="239"/>
      <c r="G645" s="239"/>
      <c r="H645" s="239"/>
      <c r="I645" s="239"/>
      <c r="J645" s="239"/>
      <c r="K645" s="239"/>
      <c r="L645" s="239"/>
      <c r="M645" s="239"/>
      <c r="N645" s="239"/>
      <c r="O645" s="239"/>
      <c r="P645" s="239"/>
      <c r="Q645" s="239"/>
      <c r="R645" s="239"/>
      <c r="S645" s="239"/>
      <c r="T645" s="239"/>
      <c r="U645" s="239"/>
      <c r="V645" s="239"/>
      <c r="W645" s="239"/>
      <c r="X645" s="239"/>
      <c r="Y645" s="239"/>
      <c r="Z645" s="239"/>
    </row>
    <row r="646" spans="1:26" ht="14.25" customHeight="1">
      <c r="A646" s="239"/>
      <c r="B646" s="239"/>
      <c r="C646" s="239"/>
      <c r="D646" s="239"/>
      <c r="E646" s="239"/>
      <c r="F646" s="239"/>
      <c r="G646" s="239"/>
      <c r="H646" s="239"/>
      <c r="I646" s="239"/>
      <c r="J646" s="239"/>
      <c r="K646" s="239"/>
      <c r="L646" s="239"/>
      <c r="M646" s="239"/>
      <c r="N646" s="239"/>
      <c r="O646" s="239"/>
      <c r="P646" s="239"/>
      <c r="Q646" s="239"/>
      <c r="R646" s="239"/>
      <c r="S646" s="239"/>
      <c r="T646" s="239"/>
      <c r="U646" s="239"/>
      <c r="V646" s="239"/>
      <c r="W646" s="239"/>
      <c r="X646" s="239"/>
      <c r="Y646" s="239"/>
      <c r="Z646" s="239"/>
    </row>
    <row r="647" spans="1:26" ht="14.25" customHeight="1">
      <c r="A647" s="239"/>
      <c r="B647" s="239"/>
      <c r="C647" s="239"/>
      <c r="D647" s="239"/>
      <c r="E647" s="239"/>
      <c r="F647" s="239"/>
      <c r="G647" s="239"/>
      <c r="H647" s="239"/>
      <c r="I647" s="239"/>
      <c r="J647" s="239"/>
      <c r="K647" s="239"/>
      <c r="L647" s="239"/>
      <c r="M647" s="239"/>
      <c r="N647" s="239"/>
      <c r="O647" s="239"/>
      <c r="P647" s="239"/>
      <c r="Q647" s="239"/>
      <c r="R647" s="239"/>
      <c r="S647" s="239"/>
      <c r="T647" s="239"/>
      <c r="U647" s="239"/>
      <c r="V647" s="239"/>
      <c r="W647" s="239"/>
      <c r="X647" s="239"/>
      <c r="Y647" s="239"/>
      <c r="Z647" s="239"/>
    </row>
    <row r="648" spans="1:26" ht="14.25" customHeight="1">
      <c r="A648" s="239"/>
      <c r="B648" s="239"/>
      <c r="C648" s="239"/>
      <c r="D648" s="239"/>
      <c r="E648" s="239"/>
      <c r="F648" s="239"/>
      <c r="G648" s="239"/>
      <c r="H648" s="239"/>
      <c r="I648" s="239"/>
      <c r="J648" s="239"/>
      <c r="K648" s="239"/>
      <c r="L648" s="239"/>
      <c r="M648" s="239"/>
      <c r="N648" s="239"/>
      <c r="O648" s="239"/>
      <c r="P648" s="239"/>
      <c r="Q648" s="239"/>
      <c r="R648" s="239"/>
      <c r="S648" s="239"/>
      <c r="T648" s="239"/>
      <c r="U648" s="239"/>
      <c r="V648" s="239"/>
      <c r="W648" s="239"/>
      <c r="X648" s="239"/>
      <c r="Y648" s="239"/>
      <c r="Z648" s="239"/>
    </row>
    <row r="649" spans="1:26" ht="14.25" customHeight="1">
      <c r="A649" s="239"/>
      <c r="B649" s="239"/>
      <c r="C649" s="239"/>
      <c r="D649" s="239"/>
      <c r="E649" s="239"/>
      <c r="F649" s="239"/>
      <c r="G649" s="239"/>
      <c r="H649" s="239"/>
      <c r="I649" s="239"/>
      <c r="J649" s="239"/>
      <c r="K649" s="239"/>
      <c r="L649" s="239"/>
      <c r="M649" s="239"/>
      <c r="N649" s="239"/>
      <c r="O649" s="239"/>
      <c r="P649" s="239"/>
      <c r="Q649" s="239"/>
      <c r="R649" s="239"/>
      <c r="S649" s="239"/>
      <c r="T649" s="239"/>
      <c r="U649" s="239"/>
      <c r="V649" s="239"/>
      <c r="W649" s="239"/>
      <c r="X649" s="239"/>
      <c r="Y649" s="239"/>
      <c r="Z649" s="239"/>
    </row>
    <row r="650" spans="1:26" ht="14.25" customHeight="1">
      <c r="A650" s="239"/>
      <c r="B650" s="239"/>
      <c r="C650" s="239"/>
      <c r="D650" s="239"/>
      <c r="E650" s="239"/>
      <c r="F650" s="239"/>
      <c r="G650" s="239"/>
      <c r="H650" s="239"/>
      <c r="I650" s="239"/>
      <c r="J650" s="239"/>
      <c r="K650" s="239"/>
      <c r="L650" s="239"/>
      <c r="M650" s="239"/>
      <c r="N650" s="239"/>
      <c r="O650" s="239"/>
      <c r="P650" s="239"/>
      <c r="Q650" s="239"/>
      <c r="R650" s="239"/>
      <c r="S650" s="239"/>
      <c r="T650" s="239"/>
      <c r="U650" s="239"/>
      <c r="V650" s="239"/>
      <c r="W650" s="239"/>
      <c r="X650" s="239"/>
      <c r="Y650" s="239"/>
      <c r="Z650" s="239"/>
    </row>
    <row r="651" spans="1:26" ht="14.25" customHeight="1">
      <c r="A651" s="239"/>
      <c r="B651" s="239"/>
      <c r="C651" s="239"/>
      <c r="D651" s="239"/>
      <c r="E651" s="239"/>
      <c r="F651" s="239"/>
      <c r="G651" s="239"/>
      <c r="H651" s="239"/>
      <c r="I651" s="239"/>
      <c r="J651" s="239"/>
      <c r="K651" s="239"/>
      <c r="L651" s="239"/>
      <c r="M651" s="239"/>
      <c r="N651" s="239"/>
      <c r="O651" s="239"/>
      <c r="P651" s="239"/>
      <c r="Q651" s="239"/>
      <c r="R651" s="239"/>
      <c r="S651" s="239"/>
      <c r="T651" s="239"/>
      <c r="U651" s="239"/>
      <c r="V651" s="239"/>
      <c r="W651" s="239"/>
      <c r="X651" s="239"/>
      <c r="Y651" s="239"/>
      <c r="Z651" s="239"/>
    </row>
    <row r="652" spans="1:26" ht="14.25" customHeight="1">
      <c r="A652" s="239"/>
      <c r="B652" s="239"/>
      <c r="C652" s="239"/>
      <c r="D652" s="239"/>
      <c r="E652" s="239"/>
      <c r="F652" s="239"/>
      <c r="G652" s="239"/>
      <c r="H652" s="239"/>
      <c r="I652" s="239"/>
      <c r="J652" s="239"/>
      <c r="K652" s="239"/>
      <c r="L652" s="239"/>
      <c r="M652" s="239"/>
      <c r="N652" s="239"/>
      <c r="O652" s="239"/>
      <c r="P652" s="239"/>
      <c r="Q652" s="239"/>
      <c r="R652" s="239"/>
      <c r="S652" s="239"/>
      <c r="T652" s="239"/>
      <c r="U652" s="239"/>
      <c r="V652" s="239"/>
      <c r="W652" s="239"/>
      <c r="X652" s="239"/>
      <c r="Y652" s="239"/>
      <c r="Z652" s="239"/>
    </row>
    <row r="653" spans="1:26" ht="14.25" customHeight="1">
      <c r="A653" s="239"/>
      <c r="B653" s="239"/>
      <c r="C653" s="239"/>
      <c r="D653" s="239"/>
      <c r="E653" s="239"/>
      <c r="F653" s="239"/>
      <c r="G653" s="239"/>
      <c r="H653" s="239"/>
      <c r="I653" s="239"/>
      <c r="J653" s="239"/>
      <c r="K653" s="239"/>
      <c r="L653" s="239"/>
      <c r="M653" s="239"/>
      <c r="N653" s="239"/>
      <c r="O653" s="239"/>
      <c r="P653" s="239"/>
      <c r="Q653" s="239"/>
      <c r="R653" s="239"/>
      <c r="S653" s="239"/>
      <c r="T653" s="239"/>
      <c r="U653" s="239"/>
      <c r="V653" s="239"/>
      <c r="W653" s="239"/>
      <c r="X653" s="239"/>
      <c r="Y653" s="239"/>
      <c r="Z653" s="239"/>
    </row>
    <row r="654" spans="1:26" ht="14.25" customHeight="1">
      <c r="A654" s="239"/>
      <c r="B654" s="239"/>
      <c r="C654" s="239"/>
      <c r="D654" s="239"/>
      <c r="E654" s="239"/>
      <c r="F654" s="239"/>
      <c r="G654" s="239"/>
      <c r="H654" s="239"/>
      <c r="I654" s="239"/>
      <c r="J654" s="239"/>
      <c r="K654" s="239"/>
      <c r="L654" s="239"/>
      <c r="M654" s="239"/>
      <c r="N654" s="239"/>
      <c r="O654" s="239"/>
      <c r="P654" s="239"/>
      <c r="Q654" s="239"/>
      <c r="R654" s="239"/>
      <c r="S654" s="239"/>
      <c r="T654" s="239"/>
      <c r="U654" s="239"/>
      <c r="V654" s="239"/>
      <c r="W654" s="239"/>
      <c r="X654" s="239"/>
      <c r="Y654" s="239"/>
      <c r="Z654" s="239"/>
    </row>
    <row r="655" spans="1:26" ht="14.25" customHeight="1">
      <c r="A655" s="239"/>
      <c r="B655" s="239"/>
      <c r="C655" s="239"/>
      <c r="D655" s="239"/>
      <c r="E655" s="239"/>
      <c r="F655" s="239"/>
      <c r="G655" s="239"/>
      <c r="H655" s="239"/>
      <c r="I655" s="239"/>
      <c r="J655" s="239"/>
      <c r="K655" s="239"/>
      <c r="L655" s="239"/>
      <c r="M655" s="239"/>
      <c r="N655" s="239"/>
      <c r="O655" s="239"/>
      <c r="P655" s="239"/>
      <c r="Q655" s="239"/>
      <c r="R655" s="239"/>
      <c r="S655" s="239"/>
      <c r="T655" s="239"/>
      <c r="U655" s="239"/>
      <c r="V655" s="239"/>
      <c r="W655" s="239"/>
      <c r="X655" s="239"/>
      <c r="Y655" s="239"/>
      <c r="Z655" s="239"/>
    </row>
    <row r="656" spans="1:26" ht="14.25" customHeight="1">
      <c r="A656" s="239"/>
      <c r="B656" s="239"/>
      <c r="C656" s="239"/>
      <c r="D656" s="239"/>
      <c r="E656" s="239"/>
      <c r="F656" s="239"/>
      <c r="G656" s="239"/>
      <c r="H656" s="239"/>
      <c r="I656" s="239"/>
      <c r="J656" s="239"/>
      <c r="K656" s="239"/>
      <c r="L656" s="239"/>
      <c r="M656" s="239"/>
      <c r="N656" s="239"/>
      <c r="O656" s="239"/>
      <c r="P656" s="239"/>
      <c r="Q656" s="239"/>
      <c r="R656" s="239"/>
      <c r="S656" s="239"/>
      <c r="T656" s="239"/>
      <c r="U656" s="239"/>
      <c r="V656" s="239"/>
      <c r="W656" s="239"/>
      <c r="X656" s="239"/>
      <c r="Y656" s="239"/>
      <c r="Z656" s="239"/>
    </row>
    <row r="657" spans="1:26" ht="14.25" customHeight="1">
      <c r="A657" s="239"/>
      <c r="B657" s="239"/>
      <c r="C657" s="239"/>
      <c r="D657" s="239"/>
      <c r="E657" s="239"/>
      <c r="F657" s="239"/>
      <c r="G657" s="239"/>
      <c r="H657" s="239"/>
      <c r="I657" s="239"/>
      <c r="J657" s="239"/>
      <c r="K657" s="239"/>
      <c r="L657" s="239"/>
      <c r="M657" s="239"/>
      <c r="N657" s="239"/>
      <c r="O657" s="239"/>
      <c r="P657" s="239"/>
      <c r="Q657" s="239"/>
      <c r="R657" s="239"/>
      <c r="S657" s="239"/>
      <c r="T657" s="239"/>
      <c r="U657" s="239"/>
      <c r="V657" s="239"/>
      <c r="W657" s="239"/>
      <c r="X657" s="239"/>
      <c r="Y657" s="239"/>
      <c r="Z657" s="239"/>
    </row>
    <row r="658" spans="1:26" ht="14.25" customHeight="1">
      <c r="A658" s="239"/>
      <c r="B658" s="239"/>
      <c r="C658" s="239"/>
      <c r="D658" s="239"/>
      <c r="E658" s="239"/>
      <c r="F658" s="239"/>
      <c r="G658" s="239"/>
      <c r="H658" s="239"/>
      <c r="I658" s="239"/>
      <c r="J658" s="239"/>
      <c r="K658" s="239"/>
      <c r="L658" s="239"/>
      <c r="M658" s="239"/>
      <c r="N658" s="239"/>
      <c r="O658" s="239"/>
      <c r="P658" s="239"/>
      <c r="Q658" s="239"/>
      <c r="R658" s="239"/>
      <c r="S658" s="239"/>
      <c r="T658" s="239"/>
      <c r="U658" s="239"/>
      <c r="V658" s="239"/>
      <c r="W658" s="239"/>
      <c r="X658" s="239"/>
      <c r="Y658" s="239"/>
      <c r="Z658" s="239"/>
    </row>
    <row r="659" spans="1:26" ht="14.25" customHeight="1">
      <c r="A659" s="239"/>
      <c r="B659" s="239"/>
      <c r="C659" s="239"/>
      <c r="D659" s="239"/>
      <c r="E659" s="239"/>
      <c r="F659" s="239"/>
      <c r="G659" s="239"/>
      <c r="H659" s="239"/>
      <c r="I659" s="239"/>
      <c r="J659" s="239"/>
      <c r="K659" s="239"/>
      <c r="L659" s="239"/>
      <c r="M659" s="239"/>
      <c r="N659" s="239"/>
      <c r="O659" s="239"/>
      <c r="P659" s="239"/>
      <c r="Q659" s="239"/>
      <c r="R659" s="239"/>
      <c r="S659" s="239"/>
      <c r="T659" s="239"/>
      <c r="U659" s="239"/>
      <c r="V659" s="239"/>
      <c r="W659" s="239"/>
      <c r="X659" s="239"/>
      <c r="Y659" s="239"/>
      <c r="Z659" s="239"/>
    </row>
    <row r="660" spans="1:26" ht="14.25" customHeight="1">
      <c r="A660" s="239"/>
      <c r="B660" s="239"/>
      <c r="C660" s="239"/>
      <c r="D660" s="239"/>
      <c r="E660" s="239"/>
      <c r="F660" s="239"/>
      <c r="G660" s="239"/>
      <c r="H660" s="239"/>
      <c r="I660" s="239"/>
      <c r="J660" s="239"/>
      <c r="K660" s="239"/>
      <c r="L660" s="239"/>
      <c r="M660" s="239"/>
      <c r="N660" s="239"/>
      <c r="O660" s="239"/>
      <c r="P660" s="239"/>
      <c r="Q660" s="239"/>
      <c r="R660" s="239"/>
      <c r="S660" s="239"/>
      <c r="T660" s="239"/>
      <c r="U660" s="239"/>
      <c r="V660" s="239"/>
      <c r="W660" s="239"/>
      <c r="X660" s="239"/>
      <c r="Y660" s="239"/>
      <c r="Z660" s="239"/>
    </row>
    <row r="661" spans="1:26" ht="14.25" customHeight="1">
      <c r="A661" s="239"/>
      <c r="B661" s="239"/>
      <c r="C661" s="239"/>
      <c r="D661" s="239"/>
      <c r="E661" s="239"/>
      <c r="F661" s="239"/>
      <c r="G661" s="239"/>
      <c r="H661" s="239"/>
      <c r="I661" s="239"/>
      <c r="J661" s="239"/>
      <c r="K661" s="239"/>
      <c r="L661" s="239"/>
      <c r="M661" s="239"/>
      <c r="N661" s="239"/>
      <c r="O661" s="239"/>
      <c r="P661" s="239"/>
      <c r="Q661" s="239"/>
      <c r="R661" s="239"/>
      <c r="S661" s="239"/>
      <c r="T661" s="239"/>
      <c r="U661" s="239"/>
      <c r="V661" s="239"/>
      <c r="W661" s="239"/>
      <c r="X661" s="239"/>
      <c r="Y661" s="239"/>
      <c r="Z661" s="239"/>
    </row>
    <row r="662" spans="1:26" ht="14.25" customHeight="1">
      <c r="A662" s="239"/>
      <c r="B662" s="239"/>
      <c r="C662" s="239"/>
      <c r="D662" s="239"/>
      <c r="E662" s="239"/>
      <c r="F662" s="239"/>
      <c r="G662" s="239"/>
      <c r="H662" s="239"/>
      <c r="I662" s="239"/>
      <c r="J662" s="239"/>
      <c r="K662" s="239"/>
      <c r="L662" s="239"/>
      <c r="M662" s="239"/>
      <c r="N662" s="239"/>
      <c r="O662" s="239"/>
      <c r="P662" s="239"/>
      <c r="Q662" s="239"/>
      <c r="R662" s="239"/>
      <c r="S662" s="239"/>
      <c r="T662" s="239"/>
      <c r="U662" s="239"/>
      <c r="V662" s="239"/>
      <c r="W662" s="239"/>
      <c r="X662" s="239"/>
      <c r="Y662" s="239"/>
      <c r="Z662" s="239"/>
    </row>
    <row r="663" spans="1:26" ht="14.25" customHeight="1">
      <c r="A663" s="239"/>
      <c r="B663" s="239"/>
      <c r="C663" s="239"/>
      <c r="D663" s="239"/>
      <c r="E663" s="239"/>
      <c r="F663" s="239"/>
      <c r="G663" s="239"/>
      <c r="H663" s="239"/>
      <c r="I663" s="239"/>
      <c r="J663" s="239"/>
      <c r="K663" s="239"/>
      <c r="L663" s="239"/>
      <c r="M663" s="239"/>
      <c r="N663" s="239"/>
      <c r="O663" s="239"/>
      <c r="P663" s="239"/>
      <c r="Q663" s="239"/>
      <c r="R663" s="239"/>
      <c r="S663" s="239"/>
      <c r="T663" s="239"/>
      <c r="U663" s="239"/>
      <c r="V663" s="239"/>
      <c r="W663" s="239"/>
      <c r="X663" s="239"/>
      <c r="Y663" s="239"/>
      <c r="Z663" s="239"/>
    </row>
    <row r="664" spans="1:26" ht="14.25" customHeight="1">
      <c r="A664" s="239"/>
      <c r="B664" s="239"/>
      <c r="C664" s="239"/>
      <c r="D664" s="239"/>
      <c r="E664" s="239"/>
      <c r="F664" s="239"/>
      <c r="G664" s="239"/>
      <c r="H664" s="239"/>
      <c r="I664" s="239"/>
      <c r="J664" s="239"/>
      <c r="K664" s="239"/>
      <c r="L664" s="239"/>
      <c r="M664" s="239"/>
      <c r="N664" s="239"/>
      <c r="O664" s="239"/>
      <c r="P664" s="239"/>
      <c r="Q664" s="239"/>
      <c r="R664" s="239"/>
      <c r="S664" s="239"/>
      <c r="T664" s="239"/>
      <c r="U664" s="239"/>
      <c r="V664" s="239"/>
      <c r="W664" s="239"/>
      <c r="X664" s="239"/>
      <c r="Y664" s="239"/>
      <c r="Z664" s="239"/>
    </row>
    <row r="665" spans="1:26" ht="14.25" customHeight="1">
      <c r="A665" s="239"/>
      <c r="B665" s="239"/>
      <c r="C665" s="239"/>
      <c r="D665" s="239"/>
      <c r="E665" s="239"/>
      <c r="F665" s="239"/>
      <c r="G665" s="239"/>
      <c r="H665" s="239"/>
      <c r="I665" s="239"/>
      <c r="J665" s="239"/>
      <c r="K665" s="239"/>
      <c r="L665" s="239"/>
      <c r="M665" s="239"/>
      <c r="N665" s="239"/>
      <c r="O665" s="239"/>
      <c r="P665" s="239"/>
      <c r="Q665" s="239"/>
      <c r="R665" s="239"/>
      <c r="S665" s="239"/>
      <c r="T665" s="239"/>
      <c r="U665" s="239"/>
      <c r="V665" s="239"/>
      <c r="W665" s="239"/>
      <c r="X665" s="239"/>
      <c r="Y665" s="239"/>
      <c r="Z665" s="239"/>
    </row>
    <row r="666" spans="1:26" ht="14.25" customHeight="1">
      <c r="A666" s="239"/>
      <c r="B666" s="239"/>
      <c r="C666" s="239"/>
      <c r="D666" s="239"/>
      <c r="E666" s="239"/>
      <c r="F666" s="239"/>
      <c r="G666" s="239"/>
      <c r="H666" s="239"/>
      <c r="I666" s="239"/>
      <c r="J666" s="239"/>
      <c r="K666" s="239"/>
      <c r="L666" s="239"/>
      <c r="M666" s="239"/>
      <c r="N666" s="239"/>
      <c r="O666" s="239"/>
      <c r="P666" s="239"/>
      <c r="Q666" s="239"/>
      <c r="R666" s="239"/>
      <c r="S666" s="239"/>
      <c r="T666" s="239"/>
      <c r="U666" s="239"/>
      <c r="V666" s="239"/>
      <c r="W666" s="239"/>
      <c r="X666" s="239"/>
      <c r="Y666" s="239"/>
      <c r="Z666" s="239"/>
    </row>
    <row r="667" spans="1:26" ht="14.25" customHeight="1">
      <c r="A667" s="239"/>
      <c r="B667" s="239"/>
      <c r="C667" s="239"/>
      <c r="D667" s="239"/>
      <c r="E667" s="239"/>
      <c r="F667" s="239"/>
      <c r="G667" s="239"/>
      <c r="H667" s="239"/>
      <c r="I667" s="239"/>
      <c r="J667" s="239"/>
      <c r="K667" s="239"/>
      <c r="L667" s="239"/>
      <c r="M667" s="239"/>
      <c r="N667" s="239"/>
      <c r="O667" s="239"/>
      <c r="P667" s="239"/>
      <c r="Q667" s="239"/>
      <c r="R667" s="239"/>
      <c r="S667" s="239"/>
      <c r="T667" s="239"/>
      <c r="U667" s="239"/>
      <c r="V667" s="239"/>
      <c r="W667" s="239"/>
      <c r="X667" s="239"/>
      <c r="Y667" s="239"/>
      <c r="Z667" s="239"/>
    </row>
    <row r="668" spans="1:26" ht="14.25" customHeight="1">
      <c r="A668" s="239"/>
      <c r="B668" s="239"/>
      <c r="C668" s="239"/>
      <c r="D668" s="239"/>
      <c r="E668" s="239"/>
      <c r="F668" s="239"/>
      <c r="G668" s="239"/>
      <c r="H668" s="239"/>
      <c r="I668" s="239"/>
      <c r="J668" s="239"/>
      <c r="K668" s="239"/>
      <c r="L668" s="239"/>
      <c r="M668" s="239"/>
      <c r="N668" s="239"/>
      <c r="O668" s="239"/>
      <c r="P668" s="239"/>
      <c r="Q668" s="239"/>
      <c r="R668" s="239"/>
      <c r="S668" s="239"/>
      <c r="T668" s="239"/>
      <c r="U668" s="239"/>
      <c r="V668" s="239"/>
      <c r="W668" s="239"/>
      <c r="X668" s="239"/>
      <c r="Y668" s="239"/>
      <c r="Z668" s="239"/>
    </row>
    <row r="669" spans="1:26" ht="14.25" customHeight="1">
      <c r="A669" s="239"/>
      <c r="B669" s="239"/>
      <c r="C669" s="239"/>
      <c r="D669" s="239"/>
      <c r="E669" s="239"/>
      <c r="F669" s="239"/>
      <c r="G669" s="239"/>
      <c r="H669" s="239"/>
      <c r="I669" s="239"/>
      <c r="J669" s="239"/>
      <c r="K669" s="239"/>
      <c r="L669" s="239"/>
      <c r="M669" s="239"/>
      <c r="N669" s="239"/>
      <c r="O669" s="239"/>
      <c r="P669" s="239"/>
      <c r="Q669" s="239"/>
      <c r="R669" s="239"/>
      <c r="S669" s="239"/>
      <c r="T669" s="239"/>
      <c r="U669" s="239"/>
      <c r="V669" s="239"/>
      <c r="W669" s="239"/>
      <c r="X669" s="239"/>
      <c r="Y669" s="239"/>
      <c r="Z669" s="239"/>
    </row>
    <row r="670" spans="1:26" ht="14.25" customHeight="1">
      <c r="A670" s="239"/>
      <c r="B670" s="239"/>
      <c r="C670" s="239"/>
      <c r="D670" s="239"/>
      <c r="E670" s="239"/>
      <c r="F670" s="239"/>
      <c r="G670" s="239"/>
      <c r="H670" s="239"/>
      <c r="I670" s="239"/>
      <c r="J670" s="239"/>
      <c r="K670" s="239"/>
      <c r="L670" s="239"/>
      <c r="M670" s="239"/>
      <c r="N670" s="239"/>
      <c r="O670" s="239"/>
      <c r="P670" s="239"/>
      <c r="Q670" s="239"/>
      <c r="R670" s="239"/>
      <c r="S670" s="239"/>
      <c r="T670" s="239"/>
      <c r="U670" s="239"/>
      <c r="V670" s="239"/>
      <c r="W670" s="239"/>
      <c r="X670" s="239"/>
      <c r="Y670" s="239"/>
      <c r="Z670" s="239"/>
    </row>
    <row r="671" spans="1:26" ht="14.25" customHeight="1">
      <c r="A671" s="239"/>
      <c r="B671" s="239"/>
      <c r="C671" s="239"/>
      <c r="D671" s="239"/>
      <c r="E671" s="239"/>
      <c r="F671" s="239"/>
      <c r="G671" s="239"/>
      <c r="H671" s="239"/>
      <c r="I671" s="239"/>
      <c r="J671" s="239"/>
      <c r="K671" s="239"/>
      <c r="L671" s="239"/>
      <c r="M671" s="239"/>
      <c r="N671" s="239"/>
      <c r="O671" s="239"/>
      <c r="P671" s="239"/>
      <c r="Q671" s="239"/>
      <c r="R671" s="239"/>
      <c r="S671" s="239"/>
      <c r="T671" s="239"/>
      <c r="U671" s="239"/>
      <c r="V671" s="239"/>
      <c r="W671" s="239"/>
      <c r="X671" s="239"/>
      <c r="Y671" s="239"/>
      <c r="Z671" s="239"/>
    </row>
    <row r="672" spans="1:26" ht="14.25" customHeight="1">
      <c r="A672" s="239"/>
      <c r="B672" s="239"/>
      <c r="C672" s="239"/>
      <c r="D672" s="239"/>
      <c r="E672" s="239"/>
      <c r="F672" s="239"/>
      <c r="G672" s="239"/>
      <c r="H672" s="239"/>
      <c r="I672" s="239"/>
      <c r="J672" s="239"/>
      <c r="K672" s="239"/>
      <c r="L672" s="239"/>
      <c r="M672" s="239"/>
      <c r="N672" s="239"/>
      <c r="O672" s="239"/>
      <c r="P672" s="239"/>
      <c r="Q672" s="239"/>
      <c r="R672" s="239"/>
      <c r="S672" s="239"/>
      <c r="T672" s="239"/>
      <c r="U672" s="239"/>
      <c r="V672" s="239"/>
      <c r="W672" s="239"/>
      <c r="X672" s="239"/>
      <c r="Y672" s="239"/>
      <c r="Z672" s="239"/>
    </row>
    <row r="673" spans="1:26" ht="14.25" customHeight="1">
      <c r="A673" s="239"/>
      <c r="B673" s="239"/>
      <c r="C673" s="239"/>
      <c r="D673" s="239"/>
      <c r="E673" s="239"/>
      <c r="F673" s="239"/>
      <c r="G673" s="239"/>
      <c r="H673" s="239"/>
      <c r="I673" s="239"/>
      <c r="J673" s="239"/>
      <c r="K673" s="239"/>
      <c r="L673" s="239"/>
      <c r="M673" s="239"/>
      <c r="N673" s="239"/>
      <c r="O673" s="239"/>
      <c r="P673" s="239"/>
      <c r="Q673" s="239"/>
      <c r="R673" s="239"/>
      <c r="S673" s="239"/>
      <c r="T673" s="239"/>
      <c r="U673" s="239"/>
      <c r="V673" s="239"/>
      <c r="W673" s="239"/>
      <c r="X673" s="239"/>
      <c r="Y673" s="239"/>
      <c r="Z673" s="239"/>
    </row>
    <row r="674" spans="1:26" ht="14.25" customHeight="1">
      <c r="A674" s="239"/>
      <c r="B674" s="239"/>
      <c r="C674" s="239"/>
      <c r="D674" s="239"/>
      <c r="E674" s="239"/>
      <c r="F674" s="239"/>
      <c r="G674" s="239"/>
      <c r="H674" s="239"/>
      <c r="I674" s="239"/>
      <c r="J674" s="239"/>
      <c r="K674" s="239"/>
      <c r="L674" s="239"/>
      <c r="M674" s="239"/>
      <c r="N674" s="239"/>
      <c r="O674" s="239"/>
      <c r="P674" s="239"/>
      <c r="Q674" s="239"/>
      <c r="R674" s="239"/>
      <c r="S674" s="239"/>
      <c r="T674" s="239"/>
      <c r="U674" s="239"/>
      <c r="V674" s="239"/>
      <c r="W674" s="239"/>
      <c r="X674" s="239"/>
      <c r="Y674" s="239"/>
      <c r="Z674" s="239"/>
    </row>
    <row r="675" spans="1:26" ht="14.25" customHeight="1">
      <c r="A675" s="239"/>
      <c r="B675" s="239"/>
      <c r="C675" s="239"/>
      <c r="D675" s="239"/>
      <c r="E675" s="239"/>
      <c r="F675" s="239"/>
      <c r="G675" s="239"/>
      <c r="H675" s="239"/>
      <c r="I675" s="239"/>
      <c r="J675" s="239"/>
      <c r="K675" s="239"/>
      <c r="L675" s="239"/>
      <c r="M675" s="239"/>
      <c r="N675" s="239"/>
      <c r="O675" s="239"/>
      <c r="P675" s="239"/>
      <c r="Q675" s="239"/>
      <c r="R675" s="239"/>
      <c r="S675" s="239"/>
      <c r="T675" s="239"/>
      <c r="U675" s="239"/>
      <c r="V675" s="239"/>
      <c r="W675" s="239"/>
      <c r="X675" s="239"/>
      <c r="Y675" s="239"/>
      <c r="Z675" s="239"/>
    </row>
    <row r="676" spans="1:26" ht="14.25" customHeight="1">
      <c r="A676" s="239"/>
      <c r="B676" s="239"/>
      <c r="C676" s="239"/>
      <c r="D676" s="239"/>
      <c r="E676" s="239"/>
      <c r="F676" s="239"/>
      <c r="G676" s="239"/>
      <c r="H676" s="239"/>
      <c r="I676" s="239"/>
      <c r="J676" s="239"/>
      <c r="K676" s="239"/>
      <c r="L676" s="239"/>
      <c r="M676" s="239"/>
      <c r="N676" s="239"/>
      <c r="O676" s="239"/>
      <c r="P676" s="239"/>
      <c r="Q676" s="239"/>
      <c r="R676" s="239"/>
      <c r="S676" s="239"/>
      <c r="T676" s="239"/>
      <c r="U676" s="239"/>
      <c r="V676" s="239"/>
      <c r="W676" s="239"/>
      <c r="X676" s="239"/>
      <c r="Y676" s="239"/>
      <c r="Z676" s="239"/>
    </row>
    <row r="677" spans="1:26" ht="14.25" customHeight="1">
      <c r="A677" s="239"/>
      <c r="B677" s="239"/>
      <c r="C677" s="239"/>
      <c r="D677" s="239"/>
      <c r="E677" s="239"/>
      <c r="F677" s="239"/>
      <c r="G677" s="239"/>
      <c r="H677" s="239"/>
      <c r="I677" s="239"/>
      <c r="J677" s="239"/>
      <c r="K677" s="239"/>
      <c r="L677" s="239"/>
      <c r="M677" s="239"/>
      <c r="N677" s="239"/>
      <c r="O677" s="239"/>
      <c r="P677" s="239"/>
      <c r="Q677" s="239"/>
      <c r="R677" s="239"/>
      <c r="S677" s="239"/>
      <c r="T677" s="239"/>
      <c r="U677" s="239"/>
      <c r="V677" s="239"/>
      <c r="W677" s="239"/>
      <c r="X677" s="239"/>
      <c r="Y677" s="239"/>
      <c r="Z677" s="239"/>
    </row>
    <row r="678" spans="1:26" ht="14.25" customHeight="1">
      <c r="A678" s="239"/>
      <c r="B678" s="239"/>
      <c r="C678" s="239"/>
      <c r="D678" s="239"/>
      <c r="E678" s="239"/>
      <c r="F678" s="239"/>
      <c r="G678" s="239"/>
      <c r="H678" s="239"/>
      <c r="I678" s="239"/>
      <c r="J678" s="239"/>
      <c r="K678" s="239"/>
      <c r="L678" s="239"/>
      <c r="M678" s="239"/>
      <c r="N678" s="239"/>
      <c r="O678" s="239"/>
      <c r="P678" s="239"/>
      <c r="Q678" s="239"/>
      <c r="R678" s="239"/>
      <c r="S678" s="239"/>
      <c r="T678" s="239"/>
      <c r="U678" s="239"/>
      <c r="V678" s="239"/>
      <c r="W678" s="239"/>
      <c r="X678" s="239"/>
      <c r="Y678" s="239"/>
      <c r="Z678" s="239"/>
    </row>
    <row r="679" spans="1:26" ht="14.25" customHeight="1">
      <c r="A679" s="239"/>
      <c r="B679" s="239"/>
      <c r="C679" s="239"/>
      <c r="D679" s="239"/>
      <c r="E679" s="239"/>
      <c r="F679" s="239"/>
      <c r="G679" s="239"/>
      <c r="H679" s="239"/>
      <c r="I679" s="239"/>
      <c r="J679" s="239"/>
      <c r="K679" s="239"/>
      <c r="L679" s="239"/>
      <c r="M679" s="239"/>
      <c r="N679" s="239"/>
      <c r="O679" s="239"/>
      <c r="P679" s="239"/>
      <c r="Q679" s="239"/>
      <c r="R679" s="239"/>
      <c r="S679" s="239"/>
      <c r="T679" s="239"/>
      <c r="U679" s="239"/>
      <c r="V679" s="239"/>
      <c r="W679" s="239"/>
      <c r="X679" s="239"/>
      <c r="Y679" s="239"/>
      <c r="Z679" s="239"/>
    </row>
    <row r="680" spans="1:26" ht="14.25" customHeight="1">
      <c r="A680" s="239"/>
      <c r="B680" s="239"/>
      <c r="C680" s="239"/>
      <c r="D680" s="239"/>
      <c r="E680" s="239"/>
      <c r="F680" s="239"/>
      <c r="G680" s="239"/>
      <c r="H680" s="239"/>
      <c r="I680" s="239"/>
      <c r="J680" s="239"/>
      <c r="K680" s="239"/>
      <c r="L680" s="239"/>
      <c r="M680" s="239"/>
      <c r="N680" s="239"/>
      <c r="O680" s="239"/>
      <c r="P680" s="239"/>
      <c r="Q680" s="239"/>
      <c r="R680" s="239"/>
      <c r="S680" s="239"/>
      <c r="T680" s="239"/>
      <c r="U680" s="239"/>
      <c r="V680" s="239"/>
      <c r="W680" s="239"/>
      <c r="X680" s="239"/>
      <c r="Y680" s="239"/>
      <c r="Z680" s="239"/>
    </row>
    <row r="681" spans="1:26" ht="14.25" customHeight="1">
      <c r="A681" s="239"/>
      <c r="B681" s="239"/>
      <c r="C681" s="239"/>
      <c r="D681" s="239"/>
      <c r="E681" s="239"/>
      <c r="F681" s="239"/>
      <c r="G681" s="239"/>
      <c r="H681" s="239"/>
      <c r="I681" s="239"/>
      <c r="J681" s="239"/>
      <c r="K681" s="239"/>
      <c r="L681" s="239"/>
      <c r="M681" s="239"/>
      <c r="N681" s="239"/>
      <c r="O681" s="239"/>
      <c r="P681" s="239"/>
      <c r="Q681" s="239"/>
      <c r="R681" s="239"/>
      <c r="S681" s="239"/>
      <c r="T681" s="239"/>
      <c r="U681" s="239"/>
      <c r="V681" s="239"/>
      <c r="W681" s="239"/>
      <c r="X681" s="239"/>
      <c r="Y681" s="239"/>
      <c r="Z681" s="239"/>
    </row>
    <row r="682" spans="1:26" ht="14.25" customHeight="1">
      <c r="A682" s="239"/>
      <c r="B682" s="239"/>
      <c r="C682" s="239"/>
      <c r="D682" s="239"/>
      <c r="E682" s="239"/>
      <c r="F682" s="239"/>
      <c r="G682" s="239"/>
      <c r="H682" s="239"/>
      <c r="I682" s="239"/>
      <c r="J682" s="239"/>
      <c r="K682" s="239"/>
      <c r="L682" s="239"/>
      <c r="M682" s="239"/>
      <c r="N682" s="239"/>
      <c r="O682" s="239"/>
      <c r="P682" s="239"/>
      <c r="Q682" s="239"/>
      <c r="R682" s="239"/>
      <c r="S682" s="239"/>
      <c r="T682" s="239"/>
      <c r="U682" s="239"/>
      <c r="V682" s="239"/>
      <c r="W682" s="239"/>
      <c r="X682" s="239"/>
      <c r="Y682" s="239"/>
      <c r="Z682" s="239"/>
    </row>
    <row r="683" spans="1:26" ht="14.25" customHeight="1">
      <c r="A683" s="239"/>
      <c r="B683" s="239"/>
      <c r="C683" s="239"/>
      <c r="D683" s="239"/>
      <c r="E683" s="239"/>
      <c r="F683" s="239"/>
      <c r="G683" s="239"/>
      <c r="H683" s="239"/>
      <c r="I683" s="239"/>
      <c r="J683" s="239"/>
      <c r="K683" s="239"/>
      <c r="L683" s="239"/>
      <c r="M683" s="239"/>
      <c r="N683" s="239"/>
      <c r="O683" s="239"/>
      <c r="P683" s="239"/>
      <c r="Q683" s="239"/>
      <c r="R683" s="239"/>
      <c r="S683" s="239"/>
      <c r="T683" s="239"/>
      <c r="U683" s="239"/>
      <c r="V683" s="239"/>
      <c r="W683" s="239"/>
      <c r="X683" s="239"/>
      <c r="Y683" s="239"/>
      <c r="Z683" s="239"/>
    </row>
    <row r="684" spans="1:26" ht="14.25" customHeight="1">
      <c r="A684" s="239"/>
      <c r="B684" s="239"/>
      <c r="C684" s="239"/>
      <c r="D684" s="239"/>
      <c r="E684" s="239"/>
      <c r="F684" s="239"/>
      <c r="G684" s="239"/>
      <c r="H684" s="239"/>
      <c r="I684" s="239"/>
      <c r="J684" s="239"/>
      <c r="K684" s="239"/>
      <c r="L684" s="239"/>
      <c r="M684" s="239"/>
      <c r="N684" s="239"/>
      <c r="O684" s="239"/>
      <c r="P684" s="239"/>
      <c r="Q684" s="239"/>
      <c r="R684" s="239"/>
      <c r="S684" s="239"/>
      <c r="T684" s="239"/>
      <c r="U684" s="239"/>
      <c r="V684" s="239"/>
      <c r="W684" s="239"/>
      <c r="X684" s="239"/>
      <c r="Y684" s="239"/>
      <c r="Z684" s="239"/>
    </row>
    <row r="685" spans="1:26" ht="14.25" customHeight="1">
      <c r="A685" s="239"/>
      <c r="B685" s="239"/>
      <c r="C685" s="239"/>
      <c r="D685" s="239"/>
      <c r="E685" s="239"/>
      <c r="F685" s="239"/>
      <c r="G685" s="239"/>
      <c r="H685" s="239"/>
      <c r="I685" s="239"/>
      <c r="J685" s="239"/>
      <c r="K685" s="239"/>
      <c r="L685" s="239"/>
      <c r="M685" s="239"/>
      <c r="N685" s="239"/>
      <c r="O685" s="239"/>
      <c r="P685" s="239"/>
      <c r="Q685" s="239"/>
      <c r="R685" s="239"/>
      <c r="S685" s="239"/>
      <c r="T685" s="239"/>
      <c r="U685" s="239"/>
      <c r="V685" s="239"/>
      <c r="W685" s="239"/>
      <c r="X685" s="239"/>
      <c r="Y685" s="239"/>
      <c r="Z685" s="239"/>
    </row>
    <row r="686" spans="1:26" ht="14.25" customHeight="1">
      <c r="A686" s="239"/>
      <c r="B686" s="239"/>
      <c r="C686" s="239"/>
      <c r="D686" s="239"/>
      <c r="E686" s="239"/>
      <c r="F686" s="239"/>
      <c r="G686" s="239"/>
      <c r="H686" s="239"/>
      <c r="I686" s="239"/>
      <c r="J686" s="239"/>
      <c r="K686" s="239"/>
      <c r="L686" s="239"/>
      <c r="M686" s="239"/>
      <c r="N686" s="239"/>
      <c r="O686" s="239"/>
      <c r="P686" s="239"/>
      <c r="Q686" s="239"/>
      <c r="R686" s="239"/>
      <c r="S686" s="239"/>
      <c r="T686" s="239"/>
      <c r="U686" s="239"/>
      <c r="V686" s="239"/>
      <c r="W686" s="239"/>
      <c r="X686" s="239"/>
      <c r="Y686" s="239"/>
      <c r="Z686" s="239"/>
    </row>
    <row r="687" spans="1:26" ht="14.25" customHeight="1">
      <c r="A687" s="239"/>
      <c r="B687" s="239"/>
      <c r="C687" s="239"/>
      <c r="D687" s="239"/>
      <c r="E687" s="239"/>
      <c r="F687" s="239"/>
      <c r="G687" s="239"/>
      <c r="H687" s="239"/>
      <c r="I687" s="239"/>
      <c r="J687" s="239"/>
      <c r="K687" s="239"/>
      <c r="L687" s="239"/>
      <c r="M687" s="239"/>
      <c r="N687" s="239"/>
      <c r="O687" s="239"/>
      <c r="P687" s="239"/>
      <c r="Q687" s="239"/>
      <c r="R687" s="239"/>
      <c r="S687" s="239"/>
      <c r="T687" s="239"/>
      <c r="U687" s="239"/>
      <c r="V687" s="239"/>
      <c r="W687" s="239"/>
      <c r="X687" s="239"/>
      <c r="Y687" s="239"/>
      <c r="Z687" s="239"/>
    </row>
    <row r="688" spans="1:26" ht="14.25" customHeight="1">
      <c r="A688" s="239"/>
      <c r="B688" s="239"/>
      <c r="C688" s="239"/>
      <c r="D688" s="239"/>
      <c r="E688" s="239"/>
      <c r="F688" s="239"/>
      <c r="G688" s="239"/>
      <c r="H688" s="239"/>
      <c r="I688" s="239"/>
      <c r="J688" s="239"/>
      <c r="K688" s="239"/>
      <c r="L688" s="239"/>
      <c r="M688" s="239"/>
      <c r="N688" s="239"/>
      <c r="O688" s="239"/>
      <c r="P688" s="239"/>
      <c r="Q688" s="239"/>
      <c r="R688" s="239"/>
      <c r="S688" s="239"/>
      <c r="T688" s="239"/>
      <c r="U688" s="239"/>
      <c r="V688" s="239"/>
      <c r="W688" s="239"/>
      <c r="X688" s="239"/>
      <c r="Y688" s="239"/>
      <c r="Z688" s="239"/>
    </row>
    <row r="689" spans="1:26" ht="14.25" customHeight="1">
      <c r="A689" s="239"/>
      <c r="B689" s="239"/>
      <c r="C689" s="239"/>
      <c r="D689" s="239"/>
      <c r="E689" s="239"/>
      <c r="F689" s="239"/>
      <c r="G689" s="239"/>
      <c r="H689" s="239"/>
      <c r="I689" s="239"/>
      <c r="J689" s="239"/>
      <c r="K689" s="239"/>
      <c r="L689" s="239"/>
      <c r="M689" s="239"/>
      <c r="N689" s="239"/>
      <c r="O689" s="239"/>
      <c r="P689" s="239"/>
      <c r="Q689" s="239"/>
      <c r="R689" s="239"/>
      <c r="S689" s="239"/>
      <c r="T689" s="239"/>
      <c r="U689" s="239"/>
      <c r="V689" s="239"/>
      <c r="W689" s="239"/>
      <c r="X689" s="239"/>
      <c r="Y689" s="239"/>
      <c r="Z689" s="239"/>
    </row>
    <row r="690" spans="1:26" ht="14.25" customHeight="1">
      <c r="A690" s="239"/>
      <c r="B690" s="239"/>
      <c r="C690" s="239"/>
      <c r="D690" s="239"/>
      <c r="E690" s="239"/>
      <c r="F690" s="239"/>
      <c r="G690" s="239"/>
      <c r="H690" s="239"/>
      <c r="I690" s="239"/>
      <c r="J690" s="239"/>
      <c r="K690" s="239"/>
      <c r="L690" s="239"/>
      <c r="M690" s="239"/>
      <c r="N690" s="239"/>
      <c r="O690" s="239"/>
      <c r="P690" s="239"/>
      <c r="Q690" s="239"/>
      <c r="R690" s="239"/>
      <c r="S690" s="239"/>
      <c r="T690" s="239"/>
      <c r="U690" s="239"/>
      <c r="V690" s="239"/>
      <c r="W690" s="239"/>
      <c r="X690" s="239"/>
      <c r="Y690" s="239"/>
      <c r="Z690" s="239"/>
    </row>
    <row r="691" spans="1:26" ht="14.25" customHeight="1">
      <c r="A691" s="239"/>
      <c r="B691" s="239"/>
      <c r="C691" s="239"/>
      <c r="D691" s="239"/>
      <c r="E691" s="239"/>
      <c r="F691" s="239"/>
      <c r="G691" s="239"/>
      <c r="H691" s="239"/>
      <c r="I691" s="239"/>
      <c r="J691" s="239"/>
      <c r="K691" s="239"/>
      <c r="L691" s="239"/>
      <c r="M691" s="239"/>
      <c r="N691" s="239"/>
      <c r="O691" s="239"/>
      <c r="P691" s="239"/>
      <c r="Q691" s="239"/>
      <c r="R691" s="239"/>
      <c r="S691" s="239"/>
      <c r="T691" s="239"/>
      <c r="U691" s="239"/>
      <c r="V691" s="239"/>
      <c r="W691" s="239"/>
      <c r="X691" s="239"/>
      <c r="Y691" s="239"/>
      <c r="Z691" s="239"/>
    </row>
    <row r="692" spans="1:26" ht="14.25" customHeight="1">
      <c r="A692" s="239"/>
      <c r="B692" s="239"/>
      <c r="C692" s="239"/>
      <c r="D692" s="239"/>
      <c r="E692" s="239"/>
      <c r="F692" s="239"/>
      <c r="G692" s="239"/>
      <c r="H692" s="239"/>
      <c r="I692" s="239"/>
      <c r="J692" s="239"/>
      <c r="K692" s="239"/>
      <c r="L692" s="239"/>
      <c r="M692" s="239"/>
      <c r="N692" s="239"/>
      <c r="O692" s="239"/>
      <c r="P692" s="239"/>
      <c r="Q692" s="239"/>
      <c r="R692" s="239"/>
      <c r="S692" s="239"/>
      <c r="T692" s="239"/>
      <c r="U692" s="239"/>
      <c r="V692" s="239"/>
      <c r="W692" s="239"/>
      <c r="X692" s="239"/>
      <c r="Y692" s="239"/>
      <c r="Z692" s="239"/>
    </row>
    <row r="693" spans="1:26" ht="14.25" customHeight="1">
      <c r="A693" s="239"/>
      <c r="B693" s="239"/>
      <c r="C693" s="239"/>
      <c r="D693" s="239"/>
      <c r="E693" s="239"/>
      <c r="F693" s="239"/>
      <c r="G693" s="239"/>
      <c r="H693" s="239"/>
      <c r="I693" s="239"/>
      <c r="J693" s="239"/>
      <c r="K693" s="239"/>
      <c r="L693" s="239"/>
      <c r="M693" s="239"/>
      <c r="N693" s="239"/>
      <c r="O693" s="239"/>
      <c r="P693" s="239"/>
      <c r="Q693" s="239"/>
      <c r="R693" s="239"/>
      <c r="S693" s="239"/>
      <c r="T693" s="239"/>
      <c r="U693" s="239"/>
      <c r="V693" s="239"/>
      <c r="W693" s="239"/>
      <c r="X693" s="239"/>
      <c r="Y693" s="239"/>
      <c r="Z693" s="239"/>
    </row>
    <row r="694" spans="1:26" ht="14.25" customHeight="1">
      <c r="A694" s="239"/>
      <c r="B694" s="239"/>
      <c r="C694" s="239"/>
      <c r="D694" s="239"/>
      <c r="E694" s="239"/>
      <c r="F694" s="239"/>
      <c r="G694" s="239"/>
      <c r="H694" s="239"/>
      <c r="I694" s="239"/>
      <c r="J694" s="239"/>
      <c r="K694" s="239"/>
      <c r="L694" s="239"/>
      <c r="M694" s="239"/>
      <c r="N694" s="239"/>
      <c r="O694" s="239"/>
      <c r="P694" s="239"/>
      <c r="Q694" s="239"/>
      <c r="R694" s="239"/>
      <c r="S694" s="239"/>
      <c r="T694" s="239"/>
      <c r="U694" s="239"/>
      <c r="V694" s="239"/>
      <c r="W694" s="239"/>
      <c r="X694" s="239"/>
      <c r="Y694" s="239"/>
      <c r="Z694" s="239"/>
    </row>
    <row r="695" spans="1:26" ht="14.25" customHeight="1">
      <c r="A695" s="239"/>
      <c r="B695" s="239"/>
      <c r="C695" s="239"/>
      <c r="D695" s="239"/>
      <c r="E695" s="239"/>
      <c r="F695" s="239"/>
      <c r="G695" s="239"/>
      <c r="H695" s="239"/>
      <c r="I695" s="239"/>
      <c r="J695" s="239"/>
      <c r="K695" s="239"/>
      <c r="L695" s="239"/>
      <c r="M695" s="239"/>
      <c r="N695" s="239"/>
      <c r="O695" s="239"/>
      <c r="P695" s="239"/>
      <c r="Q695" s="239"/>
      <c r="R695" s="239"/>
      <c r="S695" s="239"/>
      <c r="T695" s="239"/>
      <c r="U695" s="239"/>
      <c r="V695" s="239"/>
      <c r="W695" s="239"/>
      <c r="X695" s="239"/>
      <c r="Y695" s="239"/>
      <c r="Z695" s="239"/>
    </row>
    <row r="696" spans="1:26" ht="14.25" customHeight="1">
      <c r="A696" s="239"/>
      <c r="B696" s="239"/>
      <c r="C696" s="239"/>
      <c r="D696" s="239"/>
      <c r="E696" s="239"/>
      <c r="F696" s="239"/>
      <c r="G696" s="239"/>
      <c r="H696" s="239"/>
      <c r="I696" s="239"/>
      <c r="J696" s="239"/>
      <c r="K696" s="239"/>
      <c r="L696" s="239"/>
      <c r="M696" s="239"/>
      <c r="N696" s="239"/>
      <c r="O696" s="239"/>
      <c r="P696" s="239"/>
      <c r="Q696" s="239"/>
      <c r="R696" s="239"/>
      <c r="S696" s="239"/>
      <c r="T696" s="239"/>
      <c r="U696" s="239"/>
      <c r="V696" s="239"/>
      <c r="W696" s="239"/>
      <c r="X696" s="239"/>
      <c r="Y696" s="239"/>
      <c r="Z696" s="239"/>
    </row>
    <row r="697" spans="1:26" ht="14.25" customHeight="1">
      <c r="A697" s="239"/>
      <c r="B697" s="239"/>
      <c r="C697" s="239"/>
      <c r="D697" s="239"/>
      <c r="E697" s="239"/>
      <c r="F697" s="239"/>
      <c r="G697" s="239"/>
      <c r="H697" s="239"/>
      <c r="I697" s="239"/>
      <c r="J697" s="239"/>
      <c r="K697" s="239"/>
      <c r="L697" s="239"/>
      <c r="M697" s="239"/>
      <c r="N697" s="239"/>
      <c r="O697" s="239"/>
      <c r="P697" s="239"/>
      <c r="Q697" s="239"/>
      <c r="R697" s="239"/>
      <c r="S697" s="239"/>
      <c r="T697" s="239"/>
      <c r="U697" s="239"/>
      <c r="V697" s="239"/>
      <c r="W697" s="239"/>
      <c r="X697" s="239"/>
      <c r="Y697" s="239"/>
      <c r="Z697" s="239"/>
    </row>
    <row r="698" spans="1:26" ht="14.25" customHeight="1">
      <c r="A698" s="239"/>
      <c r="B698" s="239"/>
      <c r="C698" s="239"/>
      <c r="D698" s="239"/>
      <c r="E698" s="239"/>
      <c r="F698" s="239"/>
      <c r="G698" s="239"/>
      <c r="H698" s="239"/>
      <c r="I698" s="239"/>
      <c r="J698" s="239"/>
      <c r="K698" s="239"/>
      <c r="L698" s="239"/>
      <c r="M698" s="239"/>
      <c r="N698" s="239"/>
      <c r="O698" s="239"/>
      <c r="P698" s="239"/>
      <c r="Q698" s="239"/>
      <c r="R698" s="239"/>
      <c r="S698" s="239"/>
      <c r="T698" s="239"/>
      <c r="U698" s="239"/>
      <c r="V698" s="239"/>
      <c r="W698" s="239"/>
      <c r="X698" s="239"/>
      <c r="Y698" s="239"/>
      <c r="Z698" s="239"/>
    </row>
    <row r="699" spans="1:26" ht="14.25" customHeight="1">
      <c r="A699" s="239"/>
      <c r="B699" s="239"/>
      <c r="C699" s="239"/>
      <c r="D699" s="239"/>
      <c r="E699" s="239"/>
      <c r="F699" s="239"/>
      <c r="G699" s="239"/>
      <c r="H699" s="239"/>
      <c r="I699" s="239"/>
      <c r="J699" s="239"/>
      <c r="K699" s="239"/>
      <c r="L699" s="239"/>
      <c r="M699" s="239"/>
      <c r="N699" s="239"/>
      <c r="O699" s="239"/>
      <c r="P699" s="239"/>
      <c r="Q699" s="239"/>
      <c r="R699" s="239"/>
      <c r="S699" s="239"/>
      <c r="T699" s="239"/>
      <c r="U699" s="239"/>
      <c r="V699" s="239"/>
      <c r="W699" s="239"/>
      <c r="X699" s="239"/>
      <c r="Y699" s="239"/>
      <c r="Z699" s="239"/>
    </row>
    <row r="700" spans="1:26" ht="14.25" customHeight="1">
      <c r="A700" s="239"/>
      <c r="B700" s="239"/>
      <c r="C700" s="239"/>
      <c r="D700" s="239"/>
      <c r="E700" s="239"/>
      <c r="F700" s="239"/>
      <c r="G700" s="239"/>
      <c r="H700" s="239"/>
      <c r="I700" s="239"/>
      <c r="J700" s="239"/>
      <c r="K700" s="239"/>
      <c r="L700" s="239"/>
      <c r="M700" s="239"/>
      <c r="N700" s="239"/>
      <c r="O700" s="239"/>
      <c r="P700" s="239"/>
      <c r="Q700" s="239"/>
      <c r="R700" s="239"/>
      <c r="S700" s="239"/>
      <c r="T700" s="239"/>
      <c r="U700" s="239"/>
      <c r="V700" s="239"/>
      <c r="W700" s="239"/>
      <c r="X700" s="239"/>
      <c r="Y700" s="239"/>
      <c r="Z700" s="239"/>
    </row>
    <row r="701" spans="1:26" ht="14.25" customHeight="1">
      <c r="A701" s="239"/>
      <c r="B701" s="239"/>
      <c r="C701" s="239"/>
      <c r="D701" s="239"/>
      <c r="E701" s="239"/>
      <c r="F701" s="239"/>
      <c r="G701" s="239"/>
      <c r="H701" s="239"/>
      <c r="I701" s="239"/>
      <c r="J701" s="239"/>
      <c r="K701" s="239"/>
      <c r="L701" s="239"/>
      <c r="M701" s="239"/>
      <c r="N701" s="239"/>
      <c r="O701" s="239"/>
      <c r="P701" s="239"/>
      <c r="Q701" s="239"/>
      <c r="R701" s="239"/>
      <c r="S701" s="239"/>
      <c r="T701" s="239"/>
      <c r="U701" s="239"/>
      <c r="V701" s="239"/>
      <c r="W701" s="239"/>
      <c r="X701" s="239"/>
      <c r="Y701" s="239"/>
      <c r="Z701" s="239"/>
    </row>
    <row r="702" spans="1:26" ht="14.25" customHeight="1">
      <c r="A702" s="239"/>
      <c r="B702" s="239"/>
      <c r="C702" s="239"/>
      <c r="D702" s="239"/>
      <c r="E702" s="239"/>
      <c r="F702" s="239"/>
      <c r="G702" s="239"/>
      <c r="H702" s="239"/>
      <c r="I702" s="239"/>
      <c r="J702" s="239"/>
      <c r="K702" s="239"/>
      <c r="L702" s="239"/>
      <c r="M702" s="239"/>
      <c r="N702" s="239"/>
      <c r="O702" s="239"/>
      <c r="P702" s="239"/>
      <c r="Q702" s="239"/>
      <c r="R702" s="239"/>
      <c r="S702" s="239"/>
      <c r="T702" s="239"/>
      <c r="U702" s="239"/>
      <c r="V702" s="239"/>
      <c r="W702" s="239"/>
      <c r="X702" s="239"/>
      <c r="Y702" s="239"/>
      <c r="Z702" s="239"/>
    </row>
    <row r="703" spans="1:26" ht="14.25" customHeight="1">
      <c r="A703" s="239"/>
      <c r="B703" s="239"/>
      <c r="C703" s="239"/>
      <c r="D703" s="239"/>
      <c r="E703" s="239"/>
      <c r="F703" s="239"/>
      <c r="G703" s="239"/>
      <c r="H703" s="239"/>
      <c r="I703" s="239"/>
      <c r="J703" s="239"/>
      <c r="K703" s="239"/>
      <c r="L703" s="239"/>
      <c r="M703" s="239"/>
      <c r="N703" s="239"/>
      <c r="O703" s="239"/>
      <c r="P703" s="239"/>
      <c r="Q703" s="239"/>
      <c r="R703" s="239"/>
      <c r="S703" s="239"/>
      <c r="T703" s="239"/>
      <c r="U703" s="239"/>
      <c r="V703" s="239"/>
      <c r="W703" s="239"/>
      <c r="X703" s="239"/>
      <c r="Y703" s="239"/>
      <c r="Z703" s="239"/>
    </row>
    <row r="704" spans="1:26" ht="14.25" customHeight="1">
      <c r="A704" s="239"/>
      <c r="B704" s="239"/>
      <c r="C704" s="239"/>
      <c r="D704" s="239"/>
      <c r="E704" s="239"/>
      <c r="F704" s="239"/>
      <c r="G704" s="239"/>
      <c r="H704" s="239"/>
      <c r="I704" s="239"/>
      <c r="J704" s="239"/>
      <c r="K704" s="239"/>
      <c r="L704" s="239"/>
      <c r="M704" s="239"/>
      <c r="N704" s="239"/>
      <c r="O704" s="239"/>
      <c r="P704" s="239"/>
      <c r="Q704" s="239"/>
      <c r="R704" s="239"/>
      <c r="S704" s="239"/>
      <c r="T704" s="239"/>
      <c r="U704" s="239"/>
      <c r="V704" s="239"/>
      <c r="W704" s="239"/>
      <c r="X704" s="239"/>
      <c r="Y704" s="239"/>
      <c r="Z704" s="239"/>
    </row>
    <row r="705" spans="1:26" ht="14.25" customHeight="1">
      <c r="A705" s="239"/>
      <c r="B705" s="239"/>
      <c r="C705" s="239"/>
      <c r="D705" s="239"/>
      <c r="E705" s="239"/>
      <c r="F705" s="239"/>
      <c r="G705" s="239"/>
      <c r="H705" s="239"/>
      <c r="I705" s="239"/>
      <c r="J705" s="239"/>
      <c r="K705" s="239"/>
      <c r="L705" s="239"/>
      <c r="M705" s="239"/>
      <c r="N705" s="239"/>
      <c r="O705" s="239"/>
      <c r="P705" s="239"/>
      <c r="Q705" s="239"/>
      <c r="R705" s="239"/>
      <c r="S705" s="239"/>
      <c r="T705" s="239"/>
      <c r="U705" s="239"/>
      <c r="V705" s="239"/>
      <c r="W705" s="239"/>
      <c r="X705" s="239"/>
      <c r="Y705" s="239"/>
      <c r="Z705" s="239"/>
    </row>
    <row r="706" spans="1:26" ht="14.25" customHeight="1">
      <c r="A706" s="239"/>
      <c r="B706" s="239"/>
      <c r="C706" s="239"/>
      <c r="D706" s="239"/>
      <c r="E706" s="239"/>
      <c r="F706" s="239"/>
      <c r="G706" s="239"/>
      <c r="H706" s="239"/>
      <c r="I706" s="239"/>
      <c r="J706" s="239"/>
      <c r="K706" s="239"/>
      <c r="L706" s="239"/>
      <c r="M706" s="239"/>
      <c r="N706" s="239"/>
      <c r="O706" s="239"/>
      <c r="P706" s="239"/>
      <c r="Q706" s="239"/>
      <c r="R706" s="239"/>
      <c r="S706" s="239"/>
      <c r="T706" s="239"/>
      <c r="U706" s="239"/>
      <c r="V706" s="239"/>
      <c r="W706" s="239"/>
      <c r="X706" s="239"/>
      <c r="Y706" s="239"/>
      <c r="Z706" s="239"/>
    </row>
    <row r="707" spans="1:26" ht="14.25" customHeight="1">
      <c r="A707" s="239"/>
      <c r="B707" s="239"/>
      <c r="C707" s="239"/>
      <c r="D707" s="239"/>
      <c r="E707" s="239"/>
      <c r="F707" s="239"/>
      <c r="G707" s="239"/>
      <c r="H707" s="239"/>
      <c r="I707" s="239"/>
      <c r="J707" s="239"/>
      <c r="K707" s="239"/>
      <c r="L707" s="239"/>
      <c r="M707" s="239"/>
      <c r="N707" s="239"/>
      <c r="O707" s="239"/>
      <c r="P707" s="239"/>
      <c r="Q707" s="239"/>
      <c r="R707" s="239"/>
      <c r="S707" s="239"/>
      <c r="T707" s="239"/>
      <c r="U707" s="239"/>
      <c r="V707" s="239"/>
      <c r="W707" s="239"/>
      <c r="X707" s="239"/>
      <c r="Y707" s="239"/>
      <c r="Z707" s="239"/>
    </row>
    <row r="708" spans="1:26" ht="14.25" customHeight="1">
      <c r="A708" s="239"/>
      <c r="B708" s="239"/>
      <c r="C708" s="239"/>
      <c r="D708" s="239"/>
      <c r="E708" s="239"/>
      <c r="F708" s="239"/>
      <c r="G708" s="239"/>
      <c r="H708" s="239"/>
      <c r="I708" s="239"/>
      <c r="J708" s="239"/>
      <c r="K708" s="239"/>
      <c r="L708" s="239"/>
      <c r="M708" s="239"/>
      <c r="N708" s="239"/>
      <c r="O708" s="239"/>
      <c r="P708" s="239"/>
      <c r="Q708" s="239"/>
      <c r="R708" s="239"/>
      <c r="S708" s="239"/>
      <c r="T708" s="239"/>
      <c r="U708" s="239"/>
      <c r="V708" s="239"/>
      <c r="W708" s="239"/>
      <c r="X708" s="239"/>
      <c r="Y708" s="239"/>
      <c r="Z708" s="239"/>
    </row>
    <row r="709" spans="1:26" ht="14.25" customHeight="1">
      <c r="A709" s="239"/>
      <c r="B709" s="239"/>
      <c r="C709" s="239"/>
      <c r="D709" s="239"/>
      <c r="E709" s="239"/>
      <c r="F709" s="239"/>
      <c r="G709" s="239"/>
      <c r="H709" s="239"/>
      <c r="I709" s="239"/>
      <c r="J709" s="239"/>
      <c r="K709" s="239"/>
      <c r="L709" s="239"/>
      <c r="M709" s="239"/>
      <c r="N709" s="239"/>
      <c r="O709" s="239"/>
      <c r="P709" s="239"/>
      <c r="Q709" s="239"/>
      <c r="R709" s="239"/>
      <c r="S709" s="239"/>
      <c r="T709" s="239"/>
      <c r="U709" s="239"/>
      <c r="V709" s="239"/>
      <c r="W709" s="239"/>
      <c r="X709" s="239"/>
      <c r="Y709" s="239"/>
      <c r="Z709" s="239"/>
    </row>
    <row r="710" spans="1:26" ht="14.25" customHeight="1">
      <c r="A710" s="239"/>
      <c r="B710" s="239"/>
      <c r="C710" s="239"/>
      <c r="D710" s="239"/>
      <c r="E710" s="239"/>
      <c r="F710" s="239"/>
      <c r="G710" s="239"/>
      <c r="H710" s="239"/>
      <c r="I710" s="239"/>
      <c r="J710" s="239"/>
      <c r="K710" s="239"/>
      <c r="L710" s="239"/>
      <c r="M710" s="239"/>
      <c r="N710" s="239"/>
      <c r="O710" s="239"/>
      <c r="P710" s="239"/>
      <c r="Q710" s="239"/>
      <c r="R710" s="239"/>
      <c r="S710" s="239"/>
      <c r="T710" s="239"/>
      <c r="U710" s="239"/>
      <c r="V710" s="239"/>
      <c r="W710" s="239"/>
      <c r="X710" s="239"/>
      <c r="Y710" s="239"/>
      <c r="Z710" s="239"/>
    </row>
    <row r="711" spans="1:26" ht="14.25" customHeight="1">
      <c r="A711" s="239"/>
      <c r="B711" s="239"/>
      <c r="C711" s="239"/>
      <c r="D711" s="239"/>
      <c r="E711" s="239"/>
      <c r="F711" s="239"/>
      <c r="G711" s="239"/>
      <c r="H711" s="239"/>
      <c r="I711" s="239"/>
      <c r="J711" s="239"/>
      <c r="K711" s="239"/>
      <c r="L711" s="239"/>
      <c r="M711" s="239"/>
      <c r="N711" s="239"/>
      <c r="O711" s="239"/>
      <c r="P711" s="239"/>
      <c r="Q711" s="239"/>
      <c r="R711" s="239"/>
      <c r="S711" s="239"/>
      <c r="T711" s="239"/>
      <c r="U711" s="239"/>
      <c r="V711" s="239"/>
      <c r="W711" s="239"/>
      <c r="X711" s="239"/>
      <c r="Y711" s="239"/>
      <c r="Z711" s="239"/>
    </row>
    <row r="712" spans="1:26" ht="14.25" customHeight="1">
      <c r="A712" s="239"/>
      <c r="B712" s="239"/>
      <c r="C712" s="239"/>
      <c r="D712" s="239"/>
      <c r="E712" s="239"/>
      <c r="F712" s="239"/>
      <c r="G712" s="239"/>
      <c r="H712" s="239"/>
      <c r="I712" s="239"/>
      <c r="J712" s="239"/>
      <c r="K712" s="239"/>
      <c r="L712" s="239"/>
      <c r="M712" s="239"/>
      <c r="N712" s="239"/>
      <c r="O712" s="239"/>
      <c r="P712" s="239"/>
      <c r="Q712" s="239"/>
      <c r="R712" s="239"/>
      <c r="S712" s="239"/>
      <c r="T712" s="239"/>
      <c r="U712" s="239"/>
      <c r="V712" s="239"/>
      <c r="W712" s="239"/>
      <c r="X712" s="239"/>
      <c r="Y712" s="239"/>
      <c r="Z712" s="239"/>
    </row>
    <row r="713" spans="1:26" ht="14.25" customHeight="1">
      <c r="A713" s="239"/>
      <c r="B713" s="239"/>
      <c r="C713" s="239"/>
      <c r="D713" s="239"/>
      <c r="E713" s="239"/>
      <c r="F713" s="239"/>
      <c r="G713" s="239"/>
      <c r="H713" s="239"/>
      <c r="I713" s="239"/>
      <c r="J713" s="239"/>
      <c r="K713" s="239"/>
      <c r="L713" s="239"/>
      <c r="M713" s="239"/>
      <c r="N713" s="239"/>
      <c r="O713" s="239"/>
      <c r="P713" s="239"/>
      <c r="Q713" s="239"/>
      <c r="R713" s="239"/>
      <c r="S713" s="239"/>
      <c r="T713" s="239"/>
      <c r="U713" s="239"/>
      <c r="V713" s="239"/>
      <c r="W713" s="239"/>
      <c r="X713" s="239"/>
      <c r="Y713" s="239"/>
      <c r="Z713" s="239"/>
    </row>
    <row r="714" spans="1:26" ht="14.25" customHeight="1">
      <c r="A714" s="239"/>
      <c r="B714" s="239"/>
      <c r="C714" s="239"/>
      <c r="D714" s="239"/>
      <c r="E714" s="239"/>
      <c r="F714" s="239"/>
      <c r="G714" s="239"/>
      <c r="H714" s="239"/>
      <c r="I714" s="239"/>
      <c r="J714" s="239"/>
      <c r="K714" s="239"/>
      <c r="L714" s="239"/>
      <c r="M714" s="239"/>
      <c r="N714" s="239"/>
      <c r="O714" s="239"/>
      <c r="P714" s="239"/>
      <c r="Q714" s="239"/>
      <c r="R714" s="239"/>
      <c r="S714" s="239"/>
      <c r="T714" s="239"/>
      <c r="U714" s="239"/>
      <c r="V714" s="239"/>
      <c r="W714" s="239"/>
      <c r="X714" s="239"/>
      <c r="Y714" s="239"/>
      <c r="Z714" s="239"/>
    </row>
    <row r="715" spans="1:26" ht="14.25" customHeight="1">
      <c r="A715" s="239"/>
      <c r="B715" s="239"/>
      <c r="C715" s="239"/>
      <c r="D715" s="239"/>
      <c r="E715" s="239"/>
      <c r="F715" s="239"/>
      <c r="G715" s="239"/>
      <c r="H715" s="239"/>
      <c r="I715" s="239"/>
      <c r="J715" s="239"/>
      <c r="K715" s="239"/>
      <c r="L715" s="239"/>
      <c r="M715" s="239"/>
      <c r="N715" s="239"/>
      <c r="O715" s="239"/>
      <c r="P715" s="239"/>
      <c r="Q715" s="239"/>
      <c r="R715" s="239"/>
      <c r="S715" s="239"/>
      <c r="T715" s="239"/>
      <c r="U715" s="239"/>
      <c r="V715" s="239"/>
      <c r="W715" s="239"/>
      <c r="X715" s="239"/>
      <c r="Y715" s="239"/>
      <c r="Z715" s="239"/>
    </row>
    <row r="716" spans="1:26" ht="14.25" customHeight="1">
      <c r="A716" s="239"/>
      <c r="B716" s="239"/>
      <c r="C716" s="239"/>
      <c r="D716" s="239"/>
      <c r="E716" s="239"/>
      <c r="F716" s="239"/>
      <c r="G716" s="239"/>
      <c r="H716" s="239"/>
      <c r="I716" s="239"/>
      <c r="J716" s="239"/>
      <c r="K716" s="239"/>
      <c r="L716" s="239"/>
      <c r="M716" s="239"/>
      <c r="N716" s="239"/>
      <c r="O716" s="239"/>
      <c r="P716" s="239"/>
      <c r="Q716" s="239"/>
      <c r="R716" s="239"/>
      <c r="S716" s="239"/>
      <c r="T716" s="239"/>
      <c r="U716" s="239"/>
      <c r="V716" s="239"/>
      <c r="W716" s="239"/>
      <c r="X716" s="239"/>
      <c r="Y716" s="239"/>
      <c r="Z716" s="239"/>
    </row>
    <row r="717" spans="1:26" ht="14.25" customHeight="1">
      <c r="A717" s="239"/>
      <c r="B717" s="239"/>
      <c r="C717" s="239"/>
      <c r="D717" s="239"/>
      <c r="E717" s="239"/>
      <c r="F717" s="239"/>
      <c r="G717" s="239"/>
      <c r="H717" s="239"/>
      <c r="I717" s="239"/>
      <c r="J717" s="239"/>
      <c r="K717" s="239"/>
      <c r="L717" s="239"/>
      <c r="M717" s="239"/>
      <c r="N717" s="239"/>
      <c r="O717" s="239"/>
      <c r="P717" s="239"/>
      <c r="Q717" s="239"/>
      <c r="R717" s="239"/>
      <c r="S717" s="239"/>
      <c r="T717" s="239"/>
      <c r="U717" s="239"/>
      <c r="V717" s="239"/>
      <c r="W717" s="239"/>
      <c r="X717" s="239"/>
      <c r="Y717" s="239"/>
      <c r="Z717" s="239"/>
    </row>
    <row r="718" spans="1:26" ht="14.25" customHeight="1">
      <c r="A718" s="239"/>
      <c r="B718" s="239"/>
      <c r="C718" s="239"/>
      <c r="D718" s="239"/>
      <c r="E718" s="239"/>
      <c r="F718" s="239"/>
      <c r="G718" s="239"/>
      <c r="H718" s="239"/>
      <c r="I718" s="239"/>
      <c r="J718" s="239"/>
      <c r="K718" s="239"/>
      <c r="L718" s="239"/>
      <c r="M718" s="239"/>
      <c r="N718" s="239"/>
      <c r="O718" s="239"/>
      <c r="P718" s="239"/>
      <c r="Q718" s="239"/>
      <c r="R718" s="239"/>
      <c r="S718" s="239"/>
      <c r="T718" s="239"/>
      <c r="U718" s="239"/>
      <c r="V718" s="239"/>
      <c r="W718" s="239"/>
      <c r="X718" s="239"/>
      <c r="Y718" s="239"/>
      <c r="Z718" s="239"/>
    </row>
    <row r="719" spans="1:26" ht="14.25" customHeight="1">
      <c r="A719" s="239"/>
      <c r="B719" s="239"/>
      <c r="C719" s="239"/>
      <c r="D719" s="239"/>
      <c r="E719" s="239"/>
      <c r="F719" s="239"/>
      <c r="G719" s="239"/>
      <c r="H719" s="239"/>
      <c r="I719" s="239"/>
      <c r="J719" s="239"/>
      <c r="K719" s="239"/>
      <c r="L719" s="239"/>
      <c r="M719" s="239"/>
      <c r="N719" s="239"/>
      <c r="O719" s="239"/>
      <c r="P719" s="239"/>
      <c r="Q719" s="239"/>
      <c r="R719" s="239"/>
      <c r="S719" s="239"/>
      <c r="T719" s="239"/>
      <c r="U719" s="239"/>
      <c r="V719" s="239"/>
      <c r="W719" s="239"/>
      <c r="X719" s="239"/>
      <c r="Y719" s="239"/>
      <c r="Z719" s="239"/>
    </row>
    <row r="720" spans="1:26" ht="14.25" customHeight="1">
      <c r="A720" s="239"/>
      <c r="B720" s="239"/>
      <c r="C720" s="239"/>
      <c r="D720" s="239"/>
      <c r="E720" s="239"/>
      <c r="F720" s="239"/>
      <c r="G720" s="239"/>
      <c r="H720" s="239"/>
      <c r="I720" s="239"/>
      <c r="J720" s="239"/>
      <c r="K720" s="239"/>
      <c r="L720" s="239"/>
      <c r="M720" s="239"/>
      <c r="N720" s="239"/>
      <c r="O720" s="239"/>
      <c r="P720" s="239"/>
      <c r="Q720" s="239"/>
      <c r="R720" s="239"/>
      <c r="S720" s="239"/>
      <c r="T720" s="239"/>
      <c r="U720" s="239"/>
      <c r="V720" s="239"/>
      <c r="W720" s="239"/>
      <c r="X720" s="239"/>
      <c r="Y720" s="239"/>
      <c r="Z720" s="239"/>
    </row>
    <row r="721" spans="1:26" ht="14.25" customHeight="1">
      <c r="A721" s="239"/>
      <c r="B721" s="239"/>
      <c r="C721" s="239"/>
      <c r="D721" s="239"/>
      <c r="E721" s="239"/>
      <c r="F721" s="239"/>
      <c r="G721" s="239"/>
      <c r="H721" s="239"/>
      <c r="I721" s="239"/>
      <c r="J721" s="239"/>
      <c r="K721" s="239"/>
      <c r="L721" s="239"/>
      <c r="M721" s="239"/>
      <c r="N721" s="239"/>
      <c r="O721" s="239"/>
      <c r="P721" s="239"/>
      <c r="Q721" s="239"/>
      <c r="R721" s="239"/>
      <c r="S721" s="239"/>
      <c r="T721" s="239"/>
      <c r="U721" s="239"/>
      <c r="V721" s="239"/>
      <c r="W721" s="239"/>
      <c r="X721" s="239"/>
      <c r="Y721" s="239"/>
      <c r="Z721" s="239"/>
    </row>
    <row r="722" spans="1:26" ht="14.25" customHeight="1">
      <c r="A722" s="239"/>
      <c r="B722" s="239"/>
      <c r="C722" s="239"/>
      <c r="D722" s="239"/>
      <c r="E722" s="239"/>
      <c r="F722" s="239"/>
      <c r="G722" s="239"/>
      <c r="H722" s="239"/>
      <c r="I722" s="239"/>
      <c r="J722" s="239"/>
      <c r="K722" s="239"/>
      <c r="L722" s="239"/>
      <c r="M722" s="239"/>
      <c r="N722" s="239"/>
      <c r="O722" s="239"/>
      <c r="P722" s="239"/>
      <c r="Q722" s="239"/>
      <c r="R722" s="239"/>
      <c r="S722" s="239"/>
      <c r="T722" s="239"/>
      <c r="U722" s="239"/>
      <c r="V722" s="239"/>
      <c r="W722" s="239"/>
      <c r="X722" s="239"/>
      <c r="Y722" s="239"/>
      <c r="Z722" s="239"/>
    </row>
    <row r="723" spans="1:26" ht="14.25" customHeight="1">
      <c r="A723" s="239"/>
      <c r="B723" s="239"/>
      <c r="C723" s="239"/>
      <c r="D723" s="239"/>
      <c r="E723" s="239"/>
      <c r="F723" s="239"/>
      <c r="G723" s="239"/>
      <c r="H723" s="239"/>
      <c r="I723" s="239"/>
      <c r="J723" s="239"/>
      <c r="K723" s="239"/>
      <c r="L723" s="239"/>
      <c r="M723" s="239"/>
      <c r="N723" s="239"/>
      <c r="O723" s="239"/>
      <c r="P723" s="239"/>
      <c r="Q723" s="239"/>
      <c r="R723" s="239"/>
      <c r="S723" s="239"/>
      <c r="T723" s="239"/>
      <c r="U723" s="239"/>
      <c r="V723" s="239"/>
      <c r="W723" s="239"/>
      <c r="X723" s="239"/>
      <c r="Y723" s="239"/>
      <c r="Z723" s="239"/>
    </row>
    <row r="724" spans="1:26" ht="14.25" customHeight="1">
      <c r="A724" s="239"/>
      <c r="B724" s="239"/>
      <c r="C724" s="239"/>
      <c r="D724" s="239"/>
      <c r="E724" s="239"/>
      <c r="F724" s="239"/>
      <c r="G724" s="239"/>
      <c r="H724" s="239"/>
      <c r="I724" s="239"/>
      <c r="J724" s="239"/>
      <c r="K724" s="239"/>
      <c r="L724" s="239"/>
      <c r="M724" s="239"/>
      <c r="N724" s="239"/>
      <c r="O724" s="239"/>
      <c r="P724" s="239"/>
      <c r="Q724" s="239"/>
      <c r="R724" s="239"/>
      <c r="S724" s="239"/>
      <c r="T724" s="239"/>
      <c r="U724" s="239"/>
      <c r="V724" s="239"/>
      <c r="W724" s="239"/>
      <c r="X724" s="239"/>
      <c r="Y724" s="239"/>
      <c r="Z724" s="239"/>
    </row>
    <row r="725" spans="1:26" ht="14.25" customHeight="1">
      <c r="A725" s="239"/>
      <c r="B725" s="239"/>
      <c r="C725" s="239"/>
      <c r="D725" s="239"/>
      <c r="E725" s="239"/>
      <c r="F725" s="239"/>
      <c r="G725" s="239"/>
      <c r="H725" s="239"/>
      <c r="I725" s="239"/>
      <c r="J725" s="239"/>
      <c r="K725" s="239"/>
      <c r="L725" s="239"/>
      <c r="M725" s="239"/>
      <c r="N725" s="239"/>
      <c r="O725" s="239"/>
      <c r="P725" s="239"/>
      <c r="Q725" s="239"/>
      <c r="R725" s="239"/>
      <c r="S725" s="239"/>
      <c r="T725" s="239"/>
      <c r="U725" s="239"/>
      <c r="V725" s="239"/>
      <c r="W725" s="239"/>
      <c r="X725" s="239"/>
      <c r="Y725" s="239"/>
      <c r="Z725" s="239"/>
    </row>
    <row r="726" spans="1:26" ht="14.25" customHeight="1">
      <c r="A726" s="239"/>
      <c r="B726" s="239"/>
      <c r="C726" s="239"/>
      <c r="D726" s="239"/>
      <c r="E726" s="239"/>
      <c r="F726" s="239"/>
      <c r="G726" s="239"/>
      <c r="H726" s="239"/>
      <c r="I726" s="239"/>
      <c r="J726" s="239"/>
      <c r="K726" s="239"/>
      <c r="L726" s="239"/>
      <c r="M726" s="239"/>
      <c r="N726" s="239"/>
      <c r="O726" s="239"/>
      <c r="P726" s="239"/>
      <c r="Q726" s="239"/>
      <c r="R726" s="239"/>
      <c r="S726" s="239"/>
      <c r="T726" s="239"/>
      <c r="U726" s="239"/>
      <c r="V726" s="239"/>
      <c r="W726" s="239"/>
      <c r="X726" s="239"/>
      <c r="Y726" s="239"/>
      <c r="Z726" s="239"/>
    </row>
    <row r="727" spans="1:26" ht="14.25" customHeight="1">
      <c r="A727" s="239"/>
      <c r="B727" s="239"/>
      <c r="C727" s="239"/>
      <c r="D727" s="239"/>
      <c r="E727" s="239"/>
      <c r="F727" s="239"/>
      <c r="G727" s="239"/>
      <c r="H727" s="239"/>
      <c r="I727" s="239"/>
      <c r="J727" s="239"/>
      <c r="K727" s="239"/>
      <c r="L727" s="239"/>
      <c r="M727" s="239"/>
      <c r="N727" s="239"/>
      <c r="O727" s="239"/>
      <c r="P727" s="239"/>
      <c r="Q727" s="239"/>
      <c r="R727" s="239"/>
      <c r="S727" s="239"/>
      <c r="T727" s="239"/>
      <c r="U727" s="239"/>
      <c r="V727" s="239"/>
      <c r="W727" s="239"/>
      <c r="X727" s="239"/>
      <c r="Y727" s="239"/>
      <c r="Z727" s="239"/>
    </row>
    <row r="728" spans="1:26" ht="14.25" customHeight="1">
      <c r="A728" s="239"/>
      <c r="B728" s="239"/>
      <c r="C728" s="239"/>
      <c r="D728" s="239"/>
      <c r="E728" s="239"/>
      <c r="F728" s="239"/>
      <c r="G728" s="239"/>
      <c r="H728" s="239"/>
      <c r="I728" s="239"/>
      <c r="J728" s="239"/>
      <c r="K728" s="239"/>
      <c r="L728" s="239"/>
      <c r="M728" s="239"/>
      <c r="N728" s="239"/>
      <c r="O728" s="239"/>
      <c r="P728" s="239"/>
      <c r="Q728" s="239"/>
      <c r="R728" s="239"/>
      <c r="S728" s="239"/>
      <c r="T728" s="239"/>
      <c r="U728" s="239"/>
      <c r="V728" s="239"/>
      <c r="W728" s="239"/>
      <c r="X728" s="239"/>
      <c r="Y728" s="239"/>
      <c r="Z728" s="239"/>
    </row>
    <row r="729" spans="1:26" ht="14.25" customHeight="1">
      <c r="A729" s="239"/>
      <c r="B729" s="239"/>
      <c r="C729" s="239"/>
      <c r="D729" s="239"/>
      <c r="E729" s="239"/>
      <c r="F729" s="239"/>
      <c r="G729" s="239"/>
      <c r="H729" s="239"/>
      <c r="I729" s="239"/>
      <c r="J729" s="239"/>
      <c r="K729" s="239"/>
      <c r="L729" s="239"/>
      <c r="M729" s="239"/>
      <c r="N729" s="239"/>
      <c r="O729" s="239"/>
      <c r="P729" s="239"/>
      <c r="Q729" s="239"/>
      <c r="R729" s="239"/>
      <c r="S729" s="239"/>
      <c r="T729" s="239"/>
      <c r="U729" s="239"/>
      <c r="V729" s="239"/>
      <c r="W729" s="239"/>
      <c r="X729" s="239"/>
      <c r="Y729" s="239"/>
      <c r="Z729" s="239"/>
    </row>
    <row r="730" spans="1:26" ht="14.25" customHeight="1">
      <c r="A730" s="239"/>
      <c r="B730" s="239"/>
      <c r="C730" s="239"/>
      <c r="D730" s="239"/>
      <c r="E730" s="239"/>
      <c r="F730" s="239"/>
      <c r="G730" s="239"/>
      <c r="H730" s="239"/>
      <c r="I730" s="239"/>
      <c r="J730" s="239"/>
      <c r="K730" s="239"/>
      <c r="L730" s="239"/>
      <c r="M730" s="239"/>
      <c r="N730" s="239"/>
      <c r="O730" s="239"/>
      <c r="P730" s="239"/>
      <c r="Q730" s="239"/>
      <c r="R730" s="239"/>
      <c r="S730" s="239"/>
      <c r="T730" s="239"/>
      <c r="U730" s="239"/>
      <c r="V730" s="239"/>
      <c r="W730" s="239"/>
      <c r="X730" s="239"/>
      <c r="Y730" s="239"/>
      <c r="Z730" s="239"/>
    </row>
    <row r="731" spans="1:26" ht="14.25" customHeight="1">
      <c r="A731" s="239"/>
      <c r="B731" s="239"/>
      <c r="C731" s="239"/>
      <c r="D731" s="239"/>
      <c r="E731" s="239"/>
      <c r="F731" s="239"/>
      <c r="G731" s="239"/>
      <c r="H731" s="239"/>
      <c r="I731" s="239"/>
      <c r="J731" s="239"/>
      <c r="K731" s="239"/>
      <c r="L731" s="239"/>
      <c r="M731" s="239"/>
      <c r="N731" s="239"/>
      <c r="O731" s="239"/>
      <c r="P731" s="239"/>
      <c r="Q731" s="239"/>
      <c r="R731" s="239"/>
      <c r="S731" s="239"/>
      <c r="T731" s="239"/>
      <c r="U731" s="239"/>
      <c r="V731" s="239"/>
      <c r="W731" s="239"/>
      <c r="X731" s="239"/>
      <c r="Y731" s="239"/>
      <c r="Z731" s="239"/>
    </row>
    <row r="732" spans="1:26" ht="14.25" customHeight="1">
      <c r="A732" s="239"/>
      <c r="B732" s="239"/>
      <c r="C732" s="239"/>
      <c r="D732" s="239"/>
      <c r="E732" s="239"/>
      <c r="F732" s="239"/>
      <c r="G732" s="239"/>
      <c r="H732" s="239"/>
      <c r="I732" s="239"/>
      <c r="J732" s="239"/>
      <c r="K732" s="239"/>
      <c r="L732" s="239"/>
      <c r="M732" s="239"/>
      <c r="N732" s="239"/>
      <c r="O732" s="239"/>
      <c r="P732" s="239"/>
      <c r="Q732" s="239"/>
      <c r="R732" s="239"/>
      <c r="S732" s="239"/>
      <c r="T732" s="239"/>
      <c r="U732" s="239"/>
      <c r="V732" s="239"/>
      <c r="W732" s="239"/>
      <c r="X732" s="239"/>
      <c r="Y732" s="239"/>
      <c r="Z732" s="239"/>
    </row>
    <row r="733" spans="1:26" ht="14.25" customHeight="1">
      <c r="A733" s="239"/>
      <c r="B733" s="239"/>
      <c r="C733" s="239"/>
      <c r="D733" s="239"/>
      <c r="E733" s="239"/>
      <c r="F733" s="239"/>
      <c r="G733" s="239"/>
      <c r="H733" s="239"/>
      <c r="I733" s="239"/>
      <c r="J733" s="239"/>
      <c r="K733" s="239"/>
      <c r="L733" s="239"/>
      <c r="M733" s="239"/>
      <c r="N733" s="239"/>
      <c r="O733" s="239"/>
      <c r="P733" s="239"/>
      <c r="Q733" s="239"/>
      <c r="R733" s="239"/>
      <c r="S733" s="239"/>
      <c r="T733" s="239"/>
      <c r="U733" s="239"/>
      <c r="V733" s="239"/>
      <c r="W733" s="239"/>
      <c r="X733" s="239"/>
      <c r="Y733" s="239"/>
      <c r="Z733" s="239"/>
    </row>
    <row r="734" spans="1:26" ht="14.25" customHeight="1">
      <c r="A734" s="239"/>
      <c r="B734" s="239"/>
      <c r="C734" s="239"/>
      <c r="D734" s="239"/>
      <c r="E734" s="239"/>
      <c r="F734" s="239"/>
      <c r="G734" s="239"/>
      <c r="H734" s="239"/>
      <c r="I734" s="239"/>
      <c r="J734" s="239"/>
      <c r="K734" s="239"/>
      <c r="L734" s="239"/>
      <c r="M734" s="239"/>
      <c r="N734" s="239"/>
      <c r="O734" s="239"/>
      <c r="P734" s="239"/>
      <c r="Q734" s="239"/>
      <c r="R734" s="239"/>
      <c r="S734" s="239"/>
      <c r="T734" s="239"/>
      <c r="U734" s="239"/>
      <c r="V734" s="239"/>
      <c r="W734" s="239"/>
      <c r="X734" s="239"/>
      <c r="Y734" s="239"/>
      <c r="Z734" s="239"/>
    </row>
    <row r="735" spans="1:26" ht="14.25" customHeight="1">
      <c r="A735" s="239"/>
      <c r="B735" s="239"/>
      <c r="C735" s="239"/>
      <c r="D735" s="239"/>
      <c r="E735" s="239"/>
      <c r="F735" s="239"/>
      <c r="G735" s="239"/>
      <c r="H735" s="239"/>
      <c r="I735" s="239"/>
      <c r="J735" s="239"/>
      <c r="K735" s="239"/>
      <c r="L735" s="239"/>
      <c r="M735" s="239"/>
      <c r="N735" s="239"/>
      <c r="O735" s="239"/>
      <c r="P735" s="239"/>
      <c r="Q735" s="239"/>
      <c r="R735" s="239"/>
      <c r="S735" s="239"/>
      <c r="T735" s="239"/>
      <c r="U735" s="239"/>
      <c r="V735" s="239"/>
      <c r="W735" s="239"/>
      <c r="X735" s="239"/>
      <c r="Y735" s="239"/>
      <c r="Z735" s="239"/>
    </row>
    <row r="736" spans="1:26" ht="14.25" customHeight="1">
      <c r="A736" s="239"/>
      <c r="B736" s="239"/>
      <c r="C736" s="239"/>
      <c r="D736" s="239"/>
      <c r="E736" s="239"/>
      <c r="F736" s="239"/>
      <c r="G736" s="239"/>
      <c r="H736" s="239"/>
      <c r="I736" s="239"/>
      <c r="J736" s="239"/>
      <c r="K736" s="239"/>
      <c r="L736" s="239"/>
      <c r="M736" s="239"/>
      <c r="N736" s="239"/>
      <c r="O736" s="239"/>
      <c r="P736" s="239"/>
      <c r="Q736" s="239"/>
      <c r="R736" s="239"/>
      <c r="S736" s="239"/>
      <c r="T736" s="239"/>
      <c r="U736" s="239"/>
      <c r="V736" s="239"/>
      <c r="W736" s="239"/>
      <c r="X736" s="239"/>
      <c r="Y736" s="239"/>
      <c r="Z736" s="239"/>
    </row>
    <row r="737" spans="1:26" ht="14.25" customHeight="1">
      <c r="A737" s="239"/>
      <c r="B737" s="239"/>
      <c r="C737" s="239"/>
      <c r="D737" s="239"/>
      <c r="E737" s="239"/>
      <c r="F737" s="239"/>
      <c r="G737" s="239"/>
      <c r="H737" s="239"/>
      <c r="I737" s="239"/>
      <c r="J737" s="239"/>
      <c r="K737" s="239"/>
      <c r="L737" s="239"/>
      <c r="M737" s="239"/>
      <c r="N737" s="239"/>
      <c r="O737" s="239"/>
      <c r="P737" s="239"/>
      <c r="Q737" s="239"/>
      <c r="R737" s="239"/>
      <c r="S737" s="239"/>
      <c r="T737" s="239"/>
      <c r="U737" s="239"/>
      <c r="V737" s="239"/>
      <c r="W737" s="239"/>
      <c r="X737" s="239"/>
      <c r="Y737" s="239"/>
      <c r="Z737" s="239"/>
    </row>
    <row r="738" spans="1:26" ht="14.25" customHeight="1">
      <c r="A738" s="239"/>
      <c r="B738" s="239"/>
      <c r="C738" s="239"/>
      <c r="D738" s="239"/>
      <c r="E738" s="239"/>
      <c r="F738" s="239"/>
      <c r="G738" s="239"/>
      <c r="H738" s="239"/>
      <c r="I738" s="239"/>
      <c r="J738" s="239"/>
      <c r="K738" s="239"/>
      <c r="L738" s="239"/>
      <c r="M738" s="239"/>
      <c r="N738" s="239"/>
      <c r="O738" s="239"/>
      <c r="P738" s="239"/>
      <c r="Q738" s="239"/>
      <c r="R738" s="239"/>
      <c r="S738" s="239"/>
      <c r="T738" s="239"/>
      <c r="U738" s="239"/>
      <c r="V738" s="239"/>
      <c r="W738" s="239"/>
      <c r="X738" s="239"/>
      <c r="Y738" s="239"/>
      <c r="Z738" s="239"/>
    </row>
    <row r="739" spans="1:26" ht="14.25" customHeight="1">
      <c r="A739" s="239"/>
      <c r="B739" s="239"/>
      <c r="C739" s="239"/>
      <c r="D739" s="239"/>
      <c r="E739" s="239"/>
      <c r="F739" s="239"/>
      <c r="G739" s="239"/>
      <c r="H739" s="239"/>
      <c r="I739" s="239"/>
      <c r="J739" s="239"/>
      <c r="K739" s="239"/>
      <c r="L739" s="239"/>
      <c r="M739" s="239"/>
      <c r="N739" s="239"/>
      <c r="O739" s="239"/>
      <c r="P739" s="239"/>
      <c r="Q739" s="239"/>
      <c r="R739" s="239"/>
      <c r="S739" s="239"/>
      <c r="T739" s="239"/>
      <c r="U739" s="239"/>
      <c r="V739" s="239"/>
      <c r="W739" s="239"/>
      <c r="X739" s="239"/>
      <c r="Y739" s="239"/>
      <c r="Z739" s="239"/>
    </row>
    <row r="740" spans="1:26" ht="14.25" customHeight="1">
      <c r="A740" s="239"/>
      <c r="B740" s="239"/>
      <c r="C740" s="239"/>
      <c r="D740" s="239"/>
      <c r="E740" s="239"/>
      <c r="F740" s="239"/>
      <c r="G740" s="239"/>
      <c r="H740" s="239"/>
      <c r="I740" s="239"/>
      <c r="J740" s="239"/>
      <c r="K740" s="239"/>
      <c r="L740" s="239"/>
      <c r="M740" s="239"/>
      <c r="N740" s="239"/>
      <c r="O740" s="239"/>
      <c r="P740" s="239"/>
      <c r="Q740" s="239"/>
      <c r="R740" s="239"/>
      <c r="S740" s="239"/>
      <c r="T740" s="239"/>
      <c r="U740" s="239"/>
      <c r="V740" s="239"/>
      <c r="W740" s="239"/>
      <c r="X740" s="239"/>
      <c r="Y740" s="239"/>
      <c r="Z740" s="239"/>
    </row>
    <row r="741" spans="1:26" ht="14.25" customHeight="1">
      <c r="A741" s="239"/>
      <c r="B741" s="239"/>
      <c r="C741" s="239"/>
      <c r="D741" s="239"/>
      <c r="E741" s="239"/>
      <c r="F741" s="239"/>
      <c r="G741" s="239"/>
      <c r="H741" s="239"/>
      <c r="I741" s="239"/>
      <c r="J741" s="239"/>
      <c r="K741" s="239"/>
      <c r="L741" s="239"/>
      <c r="M741" s="239"/>
      <c r="N741" s="239"/>
      <c r="O741" s="239"/>
      <c r="P741" s="239"/>
      <c r="Q741" s="239"/>
      <c r="R741" s="239"/>
      <c r="S741" s="239"/>
      <c r="T741" s="239"/>
      <c r="U741" s="239"/>
      <c r="V741" s="239"/>
      <c r="W741" s="239"/>
      <c r="X741" s="239"/>
      <c r="Y741" s="239"/>
      <c r="Z741" s="239"/>
    </row>
    <row r="742" spans="1:26" ht="14.25" customHeight="1">
      <c r="A742" s="239"/>
      <c r="B742" s="239"/>
      <c r="C742" s="239"/>
      <c r="D742" s="239"/>
      <c r="E742" s="239"/>
      <c r="F742" s="239"/>
      <c r="G742" s="239"/>
      <c r="H742" s="239"/>
      <c r="I742" s="239"/>
      <c r="J742" s="239"/>
      <c r="K742" s="239"/>
      <c r="L742" s="239"/>
      <c r="M742" s="239"/>
      <c r="N742" s="239"/>
      <c r="O742" s="239"/>
      <c r="P742" s="239"/>
      <c r="Q742" s="239"/>
      <c r="R742" s="239"/>
      <c r="S742" s="239"/>
      <c r="T742" s="239"/>
      <c r="U742" s="239"/>
      <c r="V742" s="239"/>
      <c r="W742" s="239"/>
      <c r="X742" s="239"/>
      <c r="Y742" s="239"/>
      <c r="Z742" s="239"/>
    </row>
    <row r="743" spans="1:26" ht="14.25" customHeight="1">
      <c r="A743" s="239"/>
      <c r="B743" s="239"/>
      <c r="C743" s="239"/>
      <c r="D743" s="239"/>
      <c r="E743" s="239"/>
      <c r="F743" s="239"/>
      <c r="G743" s="239"/>
      <c r="H743" s="239"/>
      <c r="I743" s="239"/>
      <c r="J743" s="239"/>
      <c r="K743" s="239"/>
      <c r="L743" s="239"/>
      <c r="M743" s="239"/>
      <c r="N743" s="239"/>
      <c r="O743" s="239"/>
      <c r="P743" s="239"/>
      <c r="Q743" s="239"/>
      <c r="R743" s="239"/>
      <c r="S743" s="239"/>
      <c r="T743" s="239"/>
      <c r="U743" s="239"/>
      <c r="V743" s="239"/>
      <c r="W743" s="239"/>
      <c r="X743" s="239"/>
      <c r="Y743" s="239"/>
      <c r="Z743" s="239"/>
    </row>
    <row r="744" spans="1:26" ht="14.25" customHeight="1">
      <c r="A744" s="239"/>
      <c r="B744" s="239"/>
      <c r="C744" s="239"/>
      <c r="D744" s="239"/>
      <c r="E744" s="239"/>
      <c r="F744" s="239"/>
      <c r="G744" s="239"/>
      <c r="H744" s="239"/>
      <c r="I744" s="239"/>
      <c r="J744" s="239"/>
      <c r="K744" s="239"/>
      <c r="L744" s="239"/>
      <c r="M744" s="239"/>
      <c r="N744" s="239"/>
      <c r="O744" s="239"/>
      <c r="P744" s="239"/>
      <c r="Q744" s="239"/>
      <c r="R744" s="239"/>
      <c r="S744" s="239"/>
      <c r="T744" s="239"/>
      <c r="U744" s="239"/>
      <c r="V744" s="239"/>
      <c r="W744" s="239"/>
      <c r="X744" s="239"/>
      <c r="Y744" s="239"/>
      <c r="Z744" s="239"/>
    </row>
    <row r="745" spans="1:26" ht="14.25" customHeight="1">
      <c r="A745" s="239"/>
      <c r="B745" s="239"/>
      <c r="C745" s="239"/>
      <c r="D745" s="239"/>
      <c r="E745" s="239"/>
      <c r="F745" s="239"/>
      <c r="G745" s="239"/>
      <c r="H745" s="239"/>
      <c r="I745" s="239"/>
      <c r="J745" s="239"/>
      <c r="K745" s="239"/>
      <c r="L745" s="239"/>
      <c r="M745" s="239"/>
      <c r="N745" s="239"/>
      <c r="O745" s="239"/>
      <c r="P745" s="239"/>
      <c r="Q745" s="239"/>
      <c r="R745" s="239"/>
      <c r="S745" s="239"/>
      <c r="T745" s="239"/>
      <c r="U745" s="239"/>
      <c r="V745" s="239"/>
      <c r="W745" s="239"/>
      <c r="X745" s="239"/>
      <c r="Y745" s="239"/>
      <c r="Z745" s="239"/>
    </row>
    <row r="746" spans="1:26" ht="14.25" customHeight="1">
      <c r="A746" s="239"/>
      <c r="B746" s="239"/>
      <c r="C746" s="239"/>
      <c r="D746" s="239"/>
      <c r="E746" s="239"/>
      <c r="F746" s="239"/>
      <c r="G746" s="239"/>
      <c r="H746" s="239"/>
      <c r="I746" s="239"/>
      <c r="J746" s="239"/>
      <c r="K746" s="239"/>
      <c r="L746" s="239"/>
      <c r="M746" s="239"/>
      <c r="N746" s="239"/>
      <c r="O746" s="239"/>
      <c r="P746" s="239"/>
      <c r="Q746" s="239"/>
      <c r="R746" s="239"/>
      <c r="S746" s="239"/>
      <c r="T746" s="239"/>
      <c r="U746" s="239"/>
      <c r="V746" s="239"/>
      <c r="W746" s="239"/>
      <c r="X746" s="239"/>
      <c r="Y746" s="239"/>
      <c r="Z746" s="239"/>
    </row>
    <row r="747" spans="1:26" ht="14.25" customHeight="1">
      <c r="A747" s="239"/>
      <c r="B747" s="239"/>
      <c r="C747" s="239"/>
      <c r="D747" s="239"/>
      <c r="E747" s="239"/>
      <c r="F747" s="239"/>
      <c r="G747" s="239"/>
      <c r="H747" s="239"/>
      <c r="I747" s="239"/>
      <c r="J747" s="239"/>
      <c r="K747" s="239"/>
      <c r="L747" s="239"/>
      <c r="M747" s="239"/>
      <c r="N747" s="239"/>
      <c r="O747" s="239"/>
      <c r="P747" s="239"/>
      <c r="Q747" s="239"/>
      <c r="R747" s="239"/>
      <c r="S747" s="239"/>
      <c r="T747" s="239"/>
      <c r="U747" s="239"/>
      <c r="V747" s="239"/>
      <c r="W747" s="239"/>
      <c r="X747" s="239"/>
      <c r="Y747" s="239"/>
      <c r="Z747" s="239"/>
    </row>
    <row r="748" spans="1:26" ht="14.25" customHeight="1">
      <c r="A748" s="239"/>
      <c r="B748" s="239"/>
      <c r="C748" s="239"/>
      <c r="D748" s="239"/>
      <c r="E748" s="239"/>
      <c r="F748" s="239"/>
      <c r="G748" s="239"/>
      <c r="H748" s="239"/>
      <c r="I748" s="239"/>
      <c r="J748" s="239"/>
      <c r="K748" s="239"/>
      <c r="L748" s="239"/>
      <c r="M748" s="239"/>
      <c r="N748" s="239"/>
      <c r="O748" s="239"/>
      <c r="P748" s="239"/>
      <c r="Q748" s="239"/>
      <c r="R748" s="239"/>
      <c r="S748" s="239"/>
      <c r="T748" s="239"/>
      <c r="U748" s="239"/>
      <c r="V748" s="239"/>
      <c r="W748" s="239"/>
      <c r="X748" s="239"/>
      <c r="Y748" s="239"/>
      <c r="Z748" s="239"/>
    </row>
    <row r="749" spans="1:26" ht="14.25" customHeight="1">
      <c r="A749" s="239"/>
      <c r="B749" s="239"/>
      <c r="C749" s="239"/>
      <c r="D749" s="239"/>
      <c r="E749" s="239"/>
      <c r="F749" s="239"/>
      <c r="G749" s="239"/>
      <c r="H749" s="239"/>
      <c r="I749" s="239"/>
      <c r="J749" s="239"/>
      <c r="K749" s="239"/>
      <c r="L749" s="239"/>
      <c r="M749" s="239"/>
      <c r="N749" s="239"/>
      <c r="O749" s="239"/>
      <c r="P749" s="239"/>
      <c r="Q749" s="239"/>
      <c r="R749" s="239"/>
      <c r="S749" s="239"/>
      <c r="T749" s="239"/>
      <c r="U749" s="239"/>
      <c r="V749" s="239"/>
      <c r="W749" s="239"/>
      <c r="X749" s="239"/>
      <c r="Y749" s="239"/>
      <c r="Z749" s="239"/>
    </row>
    <row r="750" spans="1:26" ht="14.25" customHeight="1">
      <c r="A750" s="239"/>
      <c r="B750" s="239"/>
      <c r="C750" s="239"/>
      <c r="D750" s="239"/>
      <c r="E750" s="239"/>
      <c r="F750" s="239"/>
      <c r="G750" s="239"/>
      <c r="H750" s="239"/>
      <c r="I750" s="239"/>
      <c r="J750" s="239"/>
      <c r="K750" s="239"/>
      <c r="L750" s="239"/>
      <c r="M750" s="239"/>
      <c r="N750" s="239"/>
      <c r="O750" s="239"/>
      <c r="P750" s="239"/>
      <c r="Q750" s="239"/>
      <c r="R750" s="239"/>
      <c r="S750" s="239"/>
      <c r="T750" s="239"/>
      <c r="U750" s="239"/>
      <c r="V750" s="239"/>
      <c r="W750" s="239"/>
      <c r="X750" s="239"/>
      <c r="Y750" s="239"/>
      <c r="Z750" s="239"/>
    </row>
    <row r="751" spans="1:26" ht="14.25" customHeight="1">
      <c r="A751" s="239"/>
      <c r="B751" s="239"/>
      <c r="C751" s="239"/>
      <c r="D751" s="239"/>
      <c r="E751" s="239"/>
      <c r="F751" s="239"/>
      <c r="G751" s="239"/>
      <c r="H751" s="239"/>
      <c r="I751" s="239"/>
      <c r="J751" s="239"/>
      <c r="K751" s="239"/>
      <c r="L751" s="239"/>
      <c r="M751" s="239"/>
      <c r="N751" s="239"/>
      <c r="O751" s="239"/>
      <c r="P751" s="239"/>
      <c r="Q751" s="239"/>
      <c r="R751" s="239"/>
      <c r="S751" s="239"/>
      <c r="T751" s="239"/>
      <c r="U751" s="239"/>
      <c r="V751" s="239"/>
      <c r="W751" s="239"/>
      <c r="X751" s="239"/>
      <c r="Y751" s="239"/>
      <c r="Z751" s="239"/>
    </row>
    <row r="752" spans="1:26" ht="14.25" customHeight="1">
      <c r="A752" s="239"/>
      <c r="B752" s="239"/>
      <c r="C752" s="239"/>
      <c r="D752" s="239"/>
      <c r="E752" s="239"/>
      <c r="F752" s="239"/>
      <c r="G752" s="239"/>
      <c r="H752" s="239"/>
      <c r="I752" s="239"/>
      <c r="J752" s="239"/>
      <c r="K752" s="239"/>
      <c r="L752" s="239"/>
      <c r="M752" s="239"/>
      <c r="N752" s="239"/>
      <c r="O752" s="239"/>
      <c r="P752" s="239"/>
      <c r="Q752" s="239"/>
      <c r="R752" s="239"/>
      <c r="S752" s="239"/>
      <c r="T752" s="239"/>
      <c r="U752" s="239"/>
      <c r="V752" s="239"/>
      <c r="W752" s="239"/>
      <c r="X752" s="239"/>
      <c r="Y752" s="239"/>
      <c r="Z752" s="239"/>
    </row>
    <row r="753" spans="1:26" ht="14.25" customHeight="1">
      <c r="A753" s="239"/>
      <c r="B753" s="239"/>
      <c r="C753" s="239"/>
      <c r="D753" s="239"/>
      <c r="E753" s="239"/>
      <c r="F753" s="239"/>
      <c r="G753" s="239"/>
      <c r="H753" s="239"/>
      <c r="I753" s="239"/>
      <c r="J753" s="239"/>
      <c r="K753" s="239"/>
      <c r="L753" s="239"/>
      <c r="M753" s="239"/>
      <c r="N753" s="239"/>
      <c r="O753" s="239"/>
      <c r="P753" s="239"/>
      <c r="Q753" s="239"/>
      <c r="R753" s="239"/>
      <c r="S753" s="239"/>
      <c r="T753" s="239"/>
      <c r="U753" s="239"/>
      <c r="V753" s="239"/>
      <c r="W753" s="239"/>
      <c r="X753" s="239"/>
      <c r="Y753" s="239"/>
      <c r="Z753" s="239"/>
    </row>
    <row r="754" spans="1:26" ht="14.25" customHeight="1">
      <c r="A754" s="239"/>
      <c r="B754" s="239"/>
      <c r="C754" s="239"/>
      <c r="D754" s="239"/>
      <c r="E754" s="239"/>
      <c r="F754" s="239"/>
      <c r="G754" s="239"/>
      <c r="H754" s="239"/>
      <c r="I754" s="239"/>
      <c r="J754" s="239"/>
      <c r="K754" s="239"/>
      <c r="L754" s="239"/>
      <c r="M754" s="239"/>
      <c r="N754" s="239"/>
      <c r="O754" s="239"/>
      <c r="P754" s="239"/>
      <c r="Q754" s="239"/>
      <c r="R754" s="239"/>
      <c r="S754" s="239"/>
      <c r="T754" s="239"/>
      <c r="U754" s="239"/>
      <c r="V754" s="239"/>
      <c r="W754" s="239"/>
      <c r="X754" s="239"/>
      <c r="Y754" s="239"/>
      <c r="Z754" s="239"/>
    </row>
    <row r="755" spans="1:26" ht="14.25" customHeight="1">
      <c r="A755" s="239"/>
      <c r="B755" s="239"/>
      <c r="C755" s="239"/>
      <c r="D755" s="239"/>
      <c r="E755" s="239"/>
      <c r="F755" s="239"/>
      <c r="G755" s="239"/>
      <c r="H755" s="239"/>
      <c r="I755" s="239"/>
      <c r="J755" s="239"/>
      <c r="K755" s="239"/>
      <c r="L755" s="239"/>
      <c r="M755" s="239"/>
      <c r="N755" s="239"/>
      <c r="O755" s="239"/>
      <c r="P755" s="239"/>
      <c r="Q755" s="239"/>
      <c r="R755" s="239"/>
      <c r="S755" s="239"/>
      <c r="T755" s="239"/>
      <c r="U755" s="239"/>
      <c r="V755" s="239"/>
      <c r="W755" s="239"/>
      <c r="X755" s="239"/>
      <c r="Y755" s="239"/>
      <c r="Z755" s="239"/>
    </row>
    <row r="756" spans="1:26" ht="14.25" customHeight="1">
      <c r="A756" s="239"/>
      <c r="B756" s="239"/>
      <c r="C756" s="239"/>
      <c r="D756" s="239"/>
      <c r="E756" s="239"/>
      <c r="F756" s="239"/>
      <c r="G756" s="239"/>
      <c r="H756" s="239"/>
      <c r="I756" s="239"/>
      <c r="J756" s="239"/>
      <c r="K756" s="239"/>
      <c r="L756" s="239"/>
      <c r="M756" s="239"/>
      <c r="N756" s="239"/>
      <c r="O756" s="239"/>
      <c r="P756" s="239"/>
      <c r="Q756" s="239"/>
      <c r="R756" s="239"/>
      <c r="S756" s="239"/>
      <c r="T756" s="239"/>
      <c r="U756" s="239"/>
      <c r="V756" s="239"/>
      <c r="W756" s="239"/>
      <c r="X756" s="239"/>
      <c r="Y756" s="239"/>
      <c r="Z756" s="239"/>
    </row>
    <row r="757" spans="1:26" ht="14.25" customHeight="1">
      <c r="A757" s="239"/>
      <c r="B757" s="239"/>
      <c r="C757" s="239"/>
      <c r="D757" s="239"/>
      <c r="E757" s="239"/>
      <c r="F757" s="239"/>
      <c r="G757" s="239"/>
      <c r="H757" s="239"/>
      <c r="I757" s="239"/>
      <c r="J757" s="239"/>
      <c r="K757" s="239"/>
      <c r="L757" s="239"/>
      <c r="M757" s="239"/>
      <c r="N757" s="239"/>
      <c r="O757" s="239"/>
      <c r="P757" s="239"/>
      <c r="Q757" s="239"/>
      <c r="R757" s="239"/>
      <c r="S757" s="239"/>
      <c r="T757" s="239"/>
      <c r="U757" s="239"/>
      <c r="V757" s="239"/>
      <c r="W757" s="239"/>
      <c r="X757" s="239"/>
      <c r="Y757" s="239"/>
      <c r="Z757" s="239"/>
    </row>
    <row r="758" spans="1:26" ht="14.25" customHeight="1">
      <c r="A758" s="239"/>
      <c r="B758" s="239"/>
      <c r="C758" s="239"/>
      <c r="D758" s="239"/>
      <c r="E758" s="239"/>
      <c r="F758" s="239"/>
      <c r="G758" s="239"/>
      <c r="H758" s="239"/>
      <c r="I758" s="239"/>
      <c r="J758" s="239"/>
      <c r="K758" s="239"/>
      <c r="L758" s="239"/>
      <c r="M758" s="239"/>
      <c r="N758" s="239"/>
      <c r="O758" s="239"/>
      <c r="P758" s="239"/>
      <c r="Q758" s="239"/>
      <c r="R758" s="239"/>
      <c r="S758" s="239"/>
      <c r="T758" s="239"/>
      <c r="U758" s="239"/>
      <c r="V758" s="239"/>
      <c r="W758" s="239"/>
      <c r="X758" s="239"/>
      <c r="Y758" s="239"/>
      <c r="Z758" s="239"/>
    </row>
    <row r="759" spans="1:26" ht="14.25" customHeight="1">
      <c r="A759" s="239"/>
      <c r="B759" s="239"/>
      <c r="C759" s="239"/>
      <c r="D759" s="239"/>
      <c r="E759" s="239"/>
      <c r="F759" s="239"/>
      <c r="G759" s="239"/>
      <c r="H759" s="239"/>
      <c r="I759" s="239"/>
      <c r="J759" s="239"/>
      <c r="K759" s="239"/>
      <c r="L759" s="239"/>
      <c r="M759" s="239"/>
      <c r="N759" s="239"/>
      <c r="O759" s="239"/>
      <c r="P759" s="239"/>
      <c r="Q759" s="239"/>
      <c r="R759" s="239"/>
      <c r="S759" s="239"/>
      <c r="T759" s="239"/>
      <c r="U759" s="239"/>
      <c r="V759" s="239"/>
      <c r="W759" s="239"/>
      <c r="X759" s="239"/>
      <c r="Y759" s="239"/>
      <c r="Z759" s="239"/>
    </row>
    <row r="760" spans="1:26" ht="14.25" customHeight="1">
      <c r="A760" s="239"/>
      <c r="B760" s="239"/>
      <c r="C760" s="239"/>
      <c r="D760" s="239"/>
      <c r="E760" s="239"/>
      <c r="F760" s="239"/>
      <c r="G760" s="239"/>
      <c r="H760" s="239"/>
      <c r="I760" s="239"/>
      <c r="J760" s="239"/>
      <c r="K760" s="239"/>
      <c r="L760" s="239"/>
      <c r="M760" s="239"/>
      <c r="N760" s="239"/>
      <c r="O760" s="239"/>
      <c r="P760" s="239"/>
      <c r="Q760" s="239"/>
      <c r="R760" s="239"/>
      <c r="S760" s="239"/>
      <c r="T760" s="239"/>
      <c r="U760" s="239"/>
      <c r="V760" s="239"/>
      <c r="W760" s="239"/>
      <c r="X760" s="239"/>
      <c r="Y760" s="239"/>
      <c r="Z760" s="239"/>
    </row>
    <row r="761" spans="1:26" ht="14.25" customHeight="1">
      <c r="A761" s="239"/>
      <c r="B761" s="239"/>
      <c r="C761" s="239"/>
      <c r="D761" s="239"/>
      <c r="E761" s="239"/>
      <c r="F761" s="239"/>
      <c r="G761" s="239"/>
      <c r="H761" s="239"/>
      <c r="I761" s="239"/>
      <c r="J761" s="239"/>
      <c r="K761" s="239"/>
      <c r="L761" s="239"/>
      <c r="M761" s="239"/>
      <c r="N761" s="239"/>
      <c r="O761" s="239"/>
      <c r="P761" s="239"/>
      <c r="Q761" s="239"/>
      <c r="R761" s="239"/>
      <c r="S761" s="239"/>
      <c r="T761" s="239"/>
      <c r="U761" s="239"/>
      <c r="V761" s="239"/>
      <c r="W761" s="239"/>
      <c r="X761" s="239"/>
      <c r="Y761" s="239"/>
      <c r="Z761" s="239"/>
    </row>
    <row r="762" spans="1:26" ht="14.25" customHeight="1">
      <c r="A762" s="239"/>
      <c r="B762" s="239"/>
      <c r="C762" s="239"/>
      <c r="D762" s="239"/>
      <c r="E762" s="239"/>
      <c r="F762" s="239"/>
      <c r="G762" s="239"/>
      <c r="H762" s="239"/>
      <c r="I762" s="239"/>
      <c r="J762" s="239"/>
      <c r="K762" s="239"/>
      <c r="L762" s="239"/>
      <c r="M762" s="239"/>
      <c r="N762" s="239"/>
      <c r="O762" s="239"/>
      <c r="P762" s="239"/>
      <c r="Q762" s="239"/>
      <c r="R762" s="239"/>
      <c r="S762" s="239"/>
      <c r="T762" s="239"/>
      <c r="U762" s="239"/>
      <c r="V762" s="239"/>
      <c r="W762" s="239"/>
      <c r="X762" s="239"/>
      <c r="Y762" s="239"/>
      <c r="Z762" s="239"/>
    </row>
    <row r="763" spans="1:26" ht="14.25" customHeight="1">
      <c r="A763" s="239"/>
      <c r="B763" s="239"/>
      <c r="C763" s="239"/>
      <c r="D763" s="239"/>
      <c r="E763" s="239"/>
      <c r="F763" s="239"/>
      <c r="G763" s="239"/>
      <c r="H763" s="239"/>
      <c r="I763" s="239"/>
      <c r="J763" s="239"/>
      <c r="K763" s="239"/>
      <c r="L763" s="239"/>
      <c r="M763" s="239"/>
      <c r="N763" s="239"/>
      <c r="O763" s="239"/>
      <c r="P763" s="239"/>
      <c r="Q763" s="239"/>
      <c r="R763" s="239"/>
      <c r="S763" s="239"/>
      <c r="T763" s="239"/>
      <c r="U763" s="239"/>
      <c r="V763" s="239"/>
      <c r="W763" s="239"/>
      <c r="X763" s="239"/>
      <c r="Y763" s="239"/>
      <c r="Z763" s="239"/>
    </row>
    <row r="764" spans="1:26" ht="14.25" customHeight="1">
      <c r="A764" s="239"/>
      <c r="B764" s="239"/>
      <c r="C764" s="239"/>
      <c r="D764" s="239"/>
      <c r="E764" s="239"/>
      <c r="F764" s="239"/>
      <c r="G764" s="239"/>
      <c r="H764" s="239"/>
      <c r="I764" s="239"/>
      <c r="J764" s="239"/>
      <c r="K764" s="239"/>
      <c r="L764" s="239"/>
      <c r="M764" s="239"/>
      <c r="N764" s="239"/>
      <c r="O764" s="239"/>
      <c r="P764" s="239"/>
      <c r="Q764" s="239"/>
      <c r="R764" s="239"/>
      <c r="S764" s="239"/>
      <c r="T764" s="239"/>
      <c r="U764" s="239"/>
      <c r="V764" s="239"/>
      <c r="W764" s="239"/>
      <c r="X764" s="239"/>
      <c r="Y764" s="239"/>
      <c r="Z764" s="239"/>
    </row>
    <row r="765" spans="1:26" ht="14.25" customHeight="1">
      <c r="A765" s="239"/>
      <c r="B765" s="239"/>
      <c r="C765" s="239"/>
      <c r="D765" s="239"/>
      <c r="E765" s="239"/>
      <c r="F765" s="239"/>
      <c r="G765" s="239"/>
      <c r="H765" s="239"/>
      <c r="I765" s="239"/>
      <c r="J765" s="239"/>
      <c r="K765" s="239"/>
      <c r="L765" s="239"/>
      <c r="M765" s="239"/>
      <c r="N765" s="239"/>
      <c r="O765" s="239"/>
      <c r="P765" s="239"/>
      <c r="Q765" s="239"/>
      <c r="R765" s="239"/>
      <c r="S765" s="239"/>
      <c r="T765" s="239"/>
      <c r="U765" s="239"/>
      <c r="V765" s="239"/>
      <c r="W765" s="239"/>
      <c r="X765" s="239"/>
      <c r="Y765" s="239"/>
      <c r="Z765" s="239"/>
    </row>
    <row r="766" spans="1:26" ht="14.25" customHeight="1">
      <c r="A766" s="239"/>
      <c r="B766" s="239"/>
      <c r="C766" s="239"/>
      <c r="D766" s="239"/>
      <c r="E766" s="239"/>
      <c r="F766" s="239"/>
      <c r="G766" s="239"/>
      <c r="H766" s="239"/>
      <c r="I766" s="239"/>
      <c r="J766" s="239"/>
      <c r="K766" s="239"/>
      <c r="L766" s="239"/>
      <c r="M766" s="239"/>
      <c r="N766" s="239"/>
      <c r="O766" s="239"/>
      <c r="P766" s="239"/>
      <c r="Q766" s="239"/>
      <c r="R766" s="239"/>
      <c r="S766" s="239"/>
      <c r="T766" s="239"/>
      <c r="U766" s="239"/>
      <c r="V766" s="239"/>
      <c r="W766" s="239"/>
      <c r="X766" s="239"/>
      <c r="Y766" s="239"/>
      <c r="Z766" s="239"/>
    </row>
    <row r="767" spans="1:26" ht="14.25" customHeight="1">
      <c r="A767" s="239"/>
      <c r="B767" s="239"/>
      <c r="C767" s="239"/>
      <c r="D767" s="239"/>
      <c r="E767" s="239"/>
      <c r="F767" s="239"/>
      <c r="G767" s="239"/>
      <c r="H767" s="239"/>
      <c r="I767" s="239"/>
      <c r="J767" s="239"/>
      <c r="K767" s="239"/>
      <c r="L767" s="239"/>
      <c r="M767" s="239"/>
      <c r="N767" s="239"/>
      <c r="O767" s="239"/>
      <c r="P767" s="239"/>
      <c r="Q767" s="239"/>
      <c r="R767" s="239"/>
      <c r="S767" s="239"/>
      <c r="T767" s="239"/>
      <c r="U767" s="239"/>
      <c r="V767" s="239"/>
      <c r="W767" s="239"/>
      <c r="X767" s="239"/>
      <c r="Y767" s="239"/>
      <c r="Z767" s="239"/>
    </row>
    <row r="768" spans="1:26" ht="14.25" customHeight="1">
      <c r="A768" s="239"/>
      <c r="B768" s="239"/>
      <c r="C768" s="239"/>
      <c r="D768" s="239"/>
      <c r="E768" s="239"/>
      <c r="F768" s="239"/>
      <c r="G768" s="239"/>
      <c r="H768" s="239"/>
      <c r="I768" s="239"/>
      <c r="J768" s="239"/>
      <c r="K768" s="239"/>
      <c r="L768" s="239"/>
      <c r="M768" s="239"/>
      <c r="N768" s="239"/>
      <c r="O768" s="239"/>
      <c r="P768" s="239"/>
      <c r="Q768" s="239"/>
      <c r="R768" s="239"/>
      <c r="S768" s="239"/>
      <c r="T768" s="239"/>
      <c r="U768" s="239"/>
      <c r="V768" s="239"/>
      <c r="W768" s="239"/>
      <c r="X768" s="239"/>
      <c r="Y768" s="239"/>
      <c r="Z768" s="239"/>
    </row>
    <row r="769" spans="1:26" ht="14.25" customHeight="1">
      <c r="A769" s="239"/>
      <c r="B769" s="239"/>
      <c r="C769" s="239"/>
      <c r="D769" s="239"/>
      <c r="E769" s="239"/>
      <c r="F769" s="239"/>
      <c r="G769" s="239"/>
      <c r="H769" s="239"/>
      <c r="I769" s="239"/>
      <c r="J769" s="239"/>
      <c r="K769" s="239"/>
      <c r="L769" s="239"/>
      <c r="M769" s="239"/>
      <c r="N769" s="239"/>
      <c r="O769" s="239"/>
      <c r="P769" s="239"/>
      <c r="Q769" s="239"/>
      <c r="R769" s="239"/>
      <c r="S769" s="239"/>
      <c r="T769" s="239"/>
      <c r="U769" s="239"/>
      <c r="V769" s="239"/>
      <c r="W769" s="239"/>
      <c r="X769" s="239"/>
      <c r="Y769" s="239"/>
      <c r="Z769" s="239"/>
    </row>
    <row r="770" spans="1:26" ht="14.25" customHeight="1">
      <c r="A770" s="239"/>
      <c r="B770" s="239"/>
      <c r="C770" s="239"/>
      <c r="D770" s="239"/>
      <c r="E770" s="239"/>
      <c r="F770" s="239"/>
      <c r="G770" s="239"/>
      <c r="H770" s="239"/>
      <c r="I770" s="239"/>
      <c r="J770" s="239"/>
      <c r="K770" s="239"/>
      <c r="L770" s="239"/>
      <c r="M770" s="239"/>
      <c r="N770" s="239"/>
      <c r="O770" s="239"/>
      <c r="P770" s="239"/>
      <c r="Q770" s="239"/>
      <c r="R770" s="239"/>
      <c r="S770" s="239"/>
      <c r="T770" s="239"/>
      <c r="U770" s="239"/>
      <c r="V770" s="239"/>
      <c r="W770" s="239"/>
      <c r="X770" s="239"/>
      <c r="Y770" s="239"/>
      <c r="Z770" s="239"/>
    </row>
    <row r="771" spans="1:26" ht="14.25" customHeight="1">
      <c r="A771" s="239"/>
      <c r="B771" s="239"/>
      <c r="C771" s="239"/>
      <c r="D771" s="239"/>
      <c r="E771" s="239"/>
      <c r="F771" s="239"/>
      <c r="G771" s="239"/>
      <c r="H771" s="239"/>
      <c r="I771" s="239"/>
      <c r="J771" s="239"/>
      <c r="K771" s="239"/>
      <c r="L771" s="239"/>
      <c r="M771" s="239"/>
      <c r="N771" s="239"/>
      <c r="O771" s="239"/>
      <c r="P771" s="239"/>
      <c r="Q771" s="239"/>
      <c r="R771" s="239"/>
      <c r="S771" s="239"/>
      <c r="T771" s="239"/>
      <c r="U771" s="239"/>
      <c r="V771" s="239"/>
      <c r="W771" s="239"/>
      <c r="X771" s="239"/>
      <c r="Y771" s="239"/>
      <c r="Z771" s="239"/>
    </row>
    <row r="772" spans="1:26" ht="14.25" customHeight="1">
      <c r="A772" s="239"/>
      <c r="B772" s="239"/>
      <c r="C772" s="239"/>
      <c r="D772" s="239"/>
      <c r="E772" s="239"/>
      <c r="F772" s="239"/>
      <c r="G772" s="239"/>
      <c r="H772" s="239"/>
      <c r="I772" s="239"/>
      <c r="J772" s="239"/>
      <c r="K772" s="239"/>
      <c r="L772" s="239"/>
      <c r="M772" s="239"/>
      <c r="N772" s="239"/>
      <c r="O772" s="239"/>
      <c r="P772" s="239"/>
      <c r="Q772" s="239"/>
      <c r="R772" s="239"/>
      <c r="S772" s="239"/>
      <c r="T772" s="239"/>
      <c r="U772" s="239"/>
      <c r="V772" s="239"/>
      <c r="W772" s="239"/>
      <c r="X772" s="239"/>
      <c r="Y772" s="239"/>
      <c r="Z772" s="239"/>
    </row>
    <row r="773" spans="1:26" ht="14.25" customHeight="1">
      <c r="A773" s="239"/>
      <c r="B773" s="239"/>
      <c r="C773" s="239"/>
      <c r="D773" s="239"/>
      <c r="E773" s="239"/>
      <c r="F773" s="239"/>
      <c r="G773" s="239"/>
      <c r="H773" s="239"/>
      <c r="I773" s="239"/>
      <c r="J773" s="239"/>
      <c r="K773" s="239"/>
      <c r="L773" s="239"/>
      <c r="M773" s="239"/>
      <c r="N773" s="239"/>
      <c r="O773" s="239"/>
      <c r="P773" s="239"/>
      <c r="Q773" s="239"/>
      <c r="R773" s="239"/>
      <c r="S773" s="239"/>
      <c r="T773" s="239"/>
      <c r="U773" s="239"/>
      <c r="V773" s="239"/>
      <c r="W773" s="239"/>
      <c r="X773" s="239"/>
      <c r="Y773" s="239"/>
      <c r="Z773" s="239"/>
    </row>
    <row r="774" spans="1:26" ht="14.25" customHeight="1">
      <c r="A774" s="239"/>
      <c r="B774" s="239"/>
      <c r="C774" s="239"/>
      <c r="D774" s="239"/>
      <c r="E774" s="239"/>
      <c r="F774" s="239"/>
      <c r="G774" s="239"/>
      <c r="H774" s="239"/>
      <c r="I774" s="239"/>
      <c r="J774" s="239"/>
      <c r="K774" s="239"/>
      <c r="L774" s="239"/>
      <c r="M774" s="239"/>
      <c r="N774" s="239"/>
      <c r="O774" s="239"/>
      <c r="P774" s="239"/>
      <c r="Q774" s="239"/>
      <c r="R774" s="239"/>
      <c r="S774" s="239"/>
      <c r="T774" s="239"/>
      <c r="U774" s="239"/>
      <c r="V774" s="239"/>
      <c r="W774" s="239"/>
      <c r="X774" s="239"/>
      <c r="Y774" s="239"/>
      <c r="Z774" s="239"/>
    </row>
    <row r="775" spans="1:26" ht="14.25" customHeight="1">
      <c r="A775" s="239"/>
      <c r="B775" s="239"/>
      <c r="C775" s="239"/>
      <c r="D775" s="239"/>
      <c r="E775" s="239"/>
      <c r="F775" s="239"/>
      <c r="G775" s="239"/>
      <c r="H775" s="239"/>
      <c r="I775" s="239"/>
      <c r="J775" s="239"/>
      <c r="K775" s="239"/>
      <c r="L775" s="239"/>
      <c r="M775" s="239"/>
      <c r="N775" s="239"/>
      <c r="O775" s="239"/>
      <c r="P775" s="239"/>
      <c r="Q775" s="239"/>
      <c r="R775" s="239"/>
      <c r="S775" s="239"/>
      <c r="T775" s="239"/>
      <c r="U775" s="239"/>
      <c r="V775" s="239"/>
      <c r="W775" s="239"/>
      <c r="X775" s="239"/>
      <c r="Y775" s="239"/>
      <c r="Z775" s="239"/>
    </row>
    <row r="776" spans="1:26" ht="14.25" customHeight="1">
      <c r="A776" s="239"/>
      <c r="B776" s="239"/>
      <c r="C776" s="239"/>
      <c r="D776" s="239"/>
      <c r="E776" s="239"/>
      <c r="F776" s="239"/>
      <c r="G776" s="239"/>
      <c r="H776" s="239"/>
      <c r="I776" s="239"/>
      <c r="J776" s="239"/>
      <c r="K776" s="239"/>
      <c r="L776" s="239"/>
      <c r="M776" s="239"/>
      <c r="N776" s="239"/>
      <c r="O776" s="239"/>
      <c r="P776" s="239"/>
      <c r="Q776" s="239"/>
      <c r="R776" s="239"/>
      <c r="S776" s="239"/>
      <c r="T776" s="239"/>
      <c r="U776" s="239"/>
      <c r="V776" s="239"/>
      <c r="W776" s="239"/>
      <c r="X776" s="239"/>
      <c r="Y776" s="239"/>
      <c r="Z776" s="239"/>
    </row>
    <row r="777" spans="1:26" ht="14.25" customHeight="1">
      <c r="A777" s="239"/>
      <c r="B777" s="239"/>
      <c r="C777" s="239"/>
      <c r="D777" s="239"/>
      <c r="E777" s="239"/>
      <c r="F777" s="239"/>
      <c r="G777" s="239"/>
      <c r="H777" s="239"/>
      <c r="I777" s="239"/>
      <c r="J777" s="239"/>
      <c r="K777" s="239"/>
      <c r="L777" s="239"/>
      <c r="M777" s="239"/>
      <c r="N777" s="239"/>
      <c r="O777" s="239"/>
      <c r="P777" s="239"/>
      <c r="Q777" s="239"/>
      <c r="R777" s="239"/>
      <c r="S777" s="239"/>
      <c r="T777" s="239"/>
      <c r="U777" s="239"/>
      <c r="V777" s="239"/>
      <c r="W777" s="239"/>
      <c r="X777" s="239"/>
      <c r="Y777" s="239"/>
      <c r="Z777" s="239"/>
    </row>
    <row r="778" spans="1:26" ht="14.25" customHeight="1">
      <c r="A778" s="239"/>
      <c r="B778" s="239"/>
      <c r="C778" s="239"/>
      <c r="D778" s="239"/>
      <c r="E778" s="239"/>
      <c r="F778" s="239"/>
      <c r="G778" s="239"/>
      <c r="H778" s="239"/>
      <c r="I778" s="239"/>
      <c r="J778" s="239"/>
      <c r="K778" s="239"/>
      <c r="L778" s="239"/>
      <c r="M778" s="239"/>
      <c r="N778" s="239"/>
      <c r="O778" s="239"/>
      <c r="P778" s="239"/>
      <c r="Q778" s="239"/>
      <c r="R778" s="239"/>
      <c r="S778" s="239"/>
      <c r="T778" s="239"/>
      <c r="U778" s="239"/>
      <c r="V778" s="239"/>
      <c r="W778" s="239"/>
      <c r="X778" s="239"/>
      <c r="Y778" s="239"/>
      <c r="Z778" s="239"/>
    </row>
    <row r="779" spans="1:26" ht="14.25" customHeight="1">
      <c r="A779" s="239"/>
      <c r="B779" s="239"/>
      <c r="C779" s="239"/>
      <c r="D779" s="239"/>
      <c r="E779" s="239"/>
      <c r="F779" s="239"/>
      <c r="G779" s="239"/>
      <c r="H779" s="239"/>
      <c r="I779" s="239"/>
      <c r="J779" s="239"/>
      <c r="K779" s="239"/>
      <c r="L779" s="239"/>
      <c r="M779" s="239"/>
      <c r="N779" s="239"/>
      <c r="O779" s="239"/>
      <c r="P779" s="239"/>
      <c r="Q779" s="239"/>
      <c r="R779" s="239"/>
      <c r="S779" s="239"/>
      <c r="T779" s="239"/>
      <c r="U779" s="239"/>
      <c r="V779" s="239"/>
      <c r="W779" s="239"/>
      <c r="X779" s="239"/>
      <c r="Y779" s="239"/>
      <c r="Z779" s="239"/>
    </row>
    <row r="780" spans="1:26" ht="14.25" customHeight="1">
      <c r="A780" s="239"/>
      <c r="B780" s="239"/>
      <c r="C780" s="239"/>
      <c r="D780" s="239"/>
      <c r="E780" s="239"/>
      <c r="F780" s="239"/>
      <c r="G780" s="239"/>
      <c r="H780" s="239"/>
      <c r="I780" s="239"/>
      <c r="J780" s="239"/>
      <c r="K780" s="239"/>
      <c r="L780" s="239"/>
      <c r="M780" s="239"/>
      <c r="N780" s="239"/>
      <c r="O780" s="239"/>
      <c r="P780" s="239"/>
      <c r="Q780" s="239"/>
      <c r="R780" s="239"/>
      <c r="S780" s="239"/>
      <c r="T780" s="239"/>
      <c r="U780" s="239"/>
      <c r="V780" s="239"/>
      <c r="W780" s="239"/>
      <c r="X780" s="239"/>
      <c r="Y780" s="239"/>
      <c r="Z780" s="239"/>
    </row>
    <row r="781" spans="1:26" ht="14.25" customHeight="1">
      <c r="A781" s="239"/>
      <c r="B781" s="239"/>
      <c r="C781" s="239"/>
      <c r="D781" s="239"/>
      <c r="E781" s="239"/>
      <c r="F781" s="239"/>
      <c r="G781" s="239"/>
      <c r="H781" s="239"/>
      <c r="I781" s="239"/>
      <c r="J781" s="239"/>
      <c r="K781" s="239"/>
      <c r="L781" s="239"/>
      <c r="M781" s="239"/>
      <c r="N781" s="239"/>
      <c r="O781" s="239"/>
      <c r="P781" s="239"/>
      <c r="Q781" s="239"/>
      <c r="R781" s="239"/>
      <c r="S781" s="239"/>
      <c r="T781" s="239"/>
      <c r="U781" s="239"/>
      <c r="V781" s="239"/>
      <c r="W781" s="239"/>
      <c r="X781" s="239"/>
      <c r="Y781" s="239"/>
      <c r="Z781" s="239"/>
    </row>
    <row r="782" spans="1:26" ht="14.25" customHeight="1">
      <c r="A782" s="239"/>
      <c r="B782" s="239"/>
      <c r="C782" s="239"/>
      <c r="D782" s="239"/>
      <c r="E782" s="239"/>
      <c r="F782" s="239"/>
      <c r="G782" s="239"/>
      <c r="H782" s="239"/>
      <c r="I782" s="239"/>
      <c r="J782" s="239"/>
      <c r="K782" s="239"/>
      <c r="L782" s="239"/>
      <c r="M782" s="239"/>
      <c r="N782" s="239"/>
      <c r="O782" s="239"/>
      <c r="P782" s="239"/>
      <c r="Q782" s="239"/>
      <c r="R782" s="239"/>
      <c r="S782" s="239"/>
      <c r="T782" s="239"/>
      <c r="U782" s="239"/>
      <c r="V782" s="239"/>
      <c r="W782" s="239"/>
      <c r="X782" s="239"/>
      <c r="Y782" s="239"/>
      <c r="Z782" s="239"/>
    </row>
    <row r="783" spans="1:26" ht="14.25" customHeight="1">
      <c r="A783" s="239"/>
      <c r="B783" s="239"/>
      <c r="C783" s="239"/>
      <c r="D783" s="239"/>
      <c r="E783" s="239"/>
      <c r="F783" s="239"/>
      <c r="G783" s="239"/>
      <c r="H783" s="239"/>
      <c r="I783" s="239"/>
      <c r="J783" s="239"/>
      <c r="K783" s="239"/>
      <c r="L783" s="239"/>
      <c r="M783" s="239"/>
      <c r="N783" s="239"/>
      <c r="O783" s="239"/>
      <c r="P783" s="239"/>
      <c r="Q783" s="239"/>
      <c r="R783" s="239"/>
      <c r="S783" s="239"/>
      <c r="T783" s="239"/>
      <c r="U783" s="239"/>
      <c r="V783" s="239"/>
      <c r="W783" s="239"/>
      <c r="X783" s="239"/>
      <c r="Y783" s="239"/>
      <c r="Z783" s="239"/>
    </row>
    <row r="784" spans="1:26" ht="14.25" customHeight="1">
      <c r="A784" s="239"/>
      <c r="B784" s="239"/>
      <c r="C784" s="239"/>
      <c r="D784" s="239"/>
      <c r="E784" s="239"/>
      <c r="F784" s="239"/>
      <c r="G784" s="239"/>
      <c r="H784" s="239"/>
      <c r="I784" s="239"/>
      <c r="J784" s="239"/>
      <c r="K784" s="239"/>
      <c r="L784" s="239"/>
      <c r="M784" s="239"/>
      <c r="N784" s="239"/>
      <c r="O784" s="239"/>
      <c r="P784" s="239"/>
      <c r="Q784" s="239"/>
      <c r="R784" s="239"/>
      <c r="S784" s="239"/>
      <c r="T784" s="239"/>
      <c r="U784" s="239"/>
      <c r="V784" s="239"/>
      <c r="W784" s="239"/>
      <c r="X784" s="239"/>
      <c r="Y784" s="239"/>
      <c r="Z784" s="239"/>
    </row>
    <row r="785" spans="1:26" ht="14.25" customHeight="1">
      <c r="A785" s="239"/>
      <c r="B785" s="239"/>
      <c r="C785" s="239"/>
      <c r="D785" s="239"/>
      <c r="E785" s="239"/>
      <c r="F785" s="239"/>
      <c r="G785" s="239"/>
      <c r="H785" s="239"/>
      <c r="I785" s="239"/>
      <c r="J785" s="239"/>
      <c r="K785" s="239"/>
      <c r="L785" s="239"/>
      <c r="M785" s="239"/>
      <c r="N785" s="239"/>
      <c r="O785" s="239"/>
      <c r="P785" s="239"/>
      <c r="Q785" s="239"/>
      <c r="R785" s="239"/>
      <c r="S785" s="239"/>
      <c r="T785" s="239"/>
      <c r="U785" s="239"/>
      <c r="V785" s="239"/>
      <c r="W785" s="239"/>
      <c r="X785" s="239"/>
      <c r="Y785" s="239"/>
      <c r="Z785" s="239"/>
    </row>
    <row r="786" spans="1:26" ht="14.25" customHeight="1">
      <c r="A786" s="239"/>
      <c r="B786" s="239"/>
      <c r="C786" s="239"/>
      <c r="D786" s="239"/>
      <c r="E786" s="239"/>
      <c r="F786" s="239"/>
      <c r="G786" s="239"/>
      <c r="H786" s="239"/>
      <c r="I786" s="239"/>
      <c r="J786" s="239"/>
      <c r="K786" s="239"/>
      <c r="L786" s="239"/>
      <c r="M786" s="239"/>
      <c r="N786" s="239"/>
      <c r="O786" s="239"/>
      <c r="P786" s="239"/>
      <c r="Q786" s="239"/>
      <c r="R786" s="239"/>
      <c r="S786" s="239"/>
      <c r="T786" s="239"/>
      <c r="U786" s="239"/>
      <c r="V786" s="239"/>
      <c r="W786" s="239"/>
      <c r="X786" s="239"/>
      <c r="Y786" s="239"/>
      <c r="Z786" s="239"/>
    </row>
    <row r="787" spans="1:26" ht="14.25" customHeight="1">
      <c r="A787" s="239"/>
      <c r="B787" s="239"/>
      <c r="C787" s="239"/>
      <c r="D787" s="239"/>
      <c r="E787" s="239"/>
      <c r="F787" s="239"/>
      <c r="G787" s="239"/>
      <c r="H787" s="239"/>
      <c r="I787" s="239"/>
      <c r="J787" s="239"/>
      <c r="K787" s="239"/>
      <c r="L787" s="239"/>
      <c r="M787" s="239"/>
      <c r="N787" s="239"/>
      <c r="O787" s="239"/>
      <c r="P787" s="239"/>
      <c r="Q787" s="239"/>
      <c r="R787" s="239"/>
      <c r="S787" s="239"/>
      <c r="T787" s="239"/>
      <c r="U787" s="239"/>
      <c r="V787" s="239"/>
      <c r="W787" s="239"/>
      <c r="X787" s="239"/>
      <c r="Y787" s="239"/>
      <c r="Z787" s="239"/>
    </row>
    <row r="788" spans="1:26" ht="14.25" customHeight="1">
      <c r="A788" s="239"/>
      <c r="B788" s="239"/>
      <c r="C788" s="239"/>
      <c r="D788" s="239"/>
      <c r="E788" s="239"/>
      <c r="F788" s="239"/>
      <c r="G788" s="239"/>
      <c r="H788" s="239"/>
      <c r="I788" s="239"/>
      <c r="J788" s="239"/>
      <c r="K788" s="239"/>
      <c r="L788" s="239"/>
      <c r="M788" s="239"/>
      <c r="N788" s="239"/>
      <c r="O788" s="239"/>
      <c r="P788" s="239"/>
      <c r="Q788" s="239"/>
      <c r="R788" s="239"/>
      <c r="S788" s="239"/>
      <c r="T788" s="239"/>
      <c r="U788" s="239"/>
      <c r="V788" s="239"/>
      <c r="W788" s="239"/>
      <c r="X788" s="239"/>
      <c r="Y788" s="239"/>
      <c r="Z788" s="239"/>
    </row>
    <row r="789" spans="1:26" ht="14.25" customHeight="1">
      <c r="A789" s="239"/>
      <c r="B789" s="239"/>
      <c r="C789" s="239"/>
      <c r="D789" s="239"/>
      <c r="E789" s="239"/>
      <c r="F789" s="239"/>
      <c r="G789" s="239"/>
      <c r="H789" s="239"/>
      <c r="I789" s="239"/>
      <c r="J789" s="239"/>
      <c r="K789" s="239"/>
      <c r="L789" s="239"/>
      <c r="M789" s="239"/>
      <c r="N789" s="239"/>
      <c r="O789" s="239"/>
      <c r="P789" s="239"/>
      <c r="Q789" s="239"/>
      <c r="R789" s="239"/>
      <c r="S789" s="239"/>
      <c r="T789" s="239"/>
      <c r="U789" s="239"/>
      <c r="V789" s="239"/>
      <c r="W789" s="239"/>
      <c r="X789" s="239"/>
      <c r="Y789" s="239"/>
      <c r="Z789" s="239"/>
    </row>
    <row r="790" spans="1:26" ht="14.25" customHeight="1">
      <c r="A790" s="239"/>
      <c r="B790" s="239"/>
      <c r="C790" s="239"/>
      <c r="D790" s="239"/>
      <c r="E790" s="239"/>
      <c r="F790" s="239"/>
      <c r="G790" s="239"/>
      <c r="H790" s="239"/>
      <c r="I790" s="239"/>
      <c r="J790" s="239"/>
      <c r="K790" s="239"/>
      <c r="L790" s="239"/>
      <c r="M790" s="239"/>
      <c r="N790" s="239"/>
      <c r="O790" s="239"/>
      <c r="P790" s="239"/>
      <c r="Q790" s="239"/>
      <c r="R790" s="239"/>
      <c r="S790" s="239"/>
      <c r="T790" s="239"/>
      <c r="U790" s="239"/>
      <c r="V790" s="239"/>
      <c r="W790" s="239"/>
      <c r="X790" s="239"/>
      <c r="Y790" s="239"/>
      <c r="Z790" s="239"/>
    </row>
    <row r="791" spans="1:26" ht="14.25" customHeight="1">
      <c r="A791" s="239"/>
      <c r="B791" s="239"/>
      <c r="C791" s="239"/>
      <c r="D791" s="239"/>
      <c r="E791" s="239"/>
      <c r="F791" s="239"/>
      <c r="G791" s="239"/>
      <c r="H791" s="239"/>
      <c r="I791" s="239"/>
      <c r="J791" s="239"/>
      <c r="K791" s="239"/>
      <c r="L791" s="239"/>
      <c r="M791" s="239"/>
      <c r="N791" s="239"/>
      <c r="O791" s="239"/>
      <c r="P791" s="239"/>
      <c r="Q791" s="239"/>
      <c r="R791" s="239"/>
      <c r="S791" s="239"/>
      <c r="T791" s="239"/>
      <c r="U791" s="239"/>
      <c r="V791" s="239"/>
      <c r="W791" s="239"/>
      <c r="X791" s="239"/>
      <c r="Y791" s="239"/>
      <c r="Z791" s="239"/>
    </row>
    <row r="792" spans="1:26" ht="14.25" customHeight="1">
      <c r="A792" s="239"/>
      <c r="B792" s="239"/>
      <c r="C792" s="239"/>
      <c r="D792" s="239"/>
      <c r="E792" s="239"/>
      <c r="F792" s="239"/>
      <c r="G792" s="239"/>
      <c r="H792" s="239"/>
      <c r="I792" s="239"/>
      <c r="J792" s="239"/>
      <c r="K792" s="239"/>
      <c r="L792" s="239"/>
      <c r="M792" s="239"/>
      <c r="N792" s="239"/>
      <c r="O792" s="239"/>
      <c r="P792" s="239"/>
      <c r="Q792" s="239"/>
      <c r="R792" s="239"/>
      <c r="S792" s="239"/>
      <c r="T792" s="239"/>
      <c r="U792" s="239"/>
      <c r="V792" s="239"/>
      <c r="W792" s="239"/>
      <c r="X792" s="239"/>
      <c r="Y792" s="239"/>
      <c r="Z792" s="239"/>
    </row>
    <row r="793" spans="1:26" ht="14.25" customHeight="1">
      <c r="A793" s="239"/>
      <c r="B793" s="239"/>
      <c r="C793" s="239"/>
      <c r="D793" s="239"/>
      <c r="E793" s="239"/>
      <c r="F793" s="239"/>
      <c r="G793" s="239"/>
      <c r="H793" s="239"/>
      <c r="I793" s="239"/>
      <c r="J793" s="239"/>
      <c r="K793" s="239"/>
      <c r="L793" s="239"/>
      <c r="M793" s="239"/>
      <c r="N793" s="239"/>
      <c r="O793" s="239"/>
      <c r="P793" s="239"/>
      <c r="Q793" s="239"/>
      <c r="R793" s="239"/>
      <c r="S793" s="239"/>
      <c r="T793" s="239"/>
      <c r="U793" s="239"/>
      <c r="V793" s="239"/>
      <c r="W793" s="239"/>
      <c r="X793" s="239"/>
      <c r="Y793" s="239"/>
      <c r="Z793" s="239"/>
    </row>
    <row r="794" spans="1:26" ht="14.25" customHeight="1">
      <c r="A794" s="239"/>
      <c r="B794" s="239"/>
      <c r="C794" s="239"/>
      <c r="D794" s="239"/>
      <c r="E794" s="239"/>
      <c r="F794" s="239"/>
      <c r="G794" s="239"/>
      <c r="H794" s="239"/>
      <c r="I794" s="239"/>
      <c r="J794" s="239"/>
      <c r="K794" s="239"/>
      <c r="L794" s="239"/>
      <c r="M794" s="239"/>
      <c r="N794" s="239"/>
      <c r="O794" s="239"/>
      <c r="P794" s="239"/>
      <c r="Q794" s="239"/>
      <c r="R794" s="239"/>
      <c r="S794" s="239"/>
      <c r="T794" s="239"/>
      <c r="U794" s="239"/>
      <c r="V794" s="239"/>
      <c r="W794" s="239"/>
      <c r="X794" s="239"/>
      <c r="Y794" s="239"/>
      <c r="Z794" s="239"/>
    </row>
    <row r="795" spans="1:26" ht="14.25" customHeight="1">
      <c r="A795" s="239"/>
      <c r="B795" s="239"/>
      <c r="C795" s="239"/>
      <c r="D795" s="239"/>
      <c r="E795" s="239"/>
      <c r="F795" s="239"/>
      <c r="G795" s="239"/>
      <c r="H795" s="239"/>
      <c r="I795" s="239"/>
      <c r="J795" s="239"/>
      <c r="K795" s="239"/>
      <c r="L795" s="239"/>
      <c r="M795" s="239"/>
      <c r="N795" s="239"/>
      <c r="O795" s="239"/>
      <c r="P795" s="239"/>
      <c r="Q795" s="239"/>
      <c r="R795" s="239"/>
      <c r="S795" s="239"/>
      <c r="T795" s="239"/>
      <c r="U795" s="239"/>
      <c r="V795" s="239"/>
      <c r="W795" s="239"/>
      <c r="X795" s="239"/>
      <c r="Y795" s="239"/>
      <c r="Z795" s="239"/>
    </row>
    <row r="796" spans="1:26" ht="14.25" customHeight="1">
      <c r="A796" s="239"/>
      <c r="B796" s="239"/>
      <c r="C796" s="239"/>
      <c r="D796" s="239"/>
      <c r="E796" s="239"/>
      <c r="F796" s="239"/>
      <c r="G796" s="239"/>
      <c r="H796" s="239"/>
      <c r="I796" s="239"/>
      <c r="J796" s="239"/>
      <c r="K796" s="239"/>
      <c r="L796" s="239"/>
      <c r="M796" s="239"/>
      <c r="N796" s="239"/>
      <c r="O796" s="239"/>
      <c r="P796" s="239"/>
      <c r="Q796" s="239"/>
      <c r="R796" s="239"/>
      <c r="S796" s="239"/>
      <c r="T796" s="239"/>
      <c r="U796" s="239"/>
      <c r="V796" s="239"/>
      <c r="W796" s="239"/>
      <c r="X796" s="239"/>
      <c r="Y796" s="239"/>
      <c r="Z796" s="239"/>
    </row>
    <row r="797" spans="1:26" ht="14.25" customHeight="1">
      <c r="A797" s="239"/>
      <c r="B797" s="239"/>
      <c r="C797" s="239"/>
      <c r="D797" s="239"/>
      <c r="E797" s="239"/>
      <c r="F797" s="239"/>
      <c r="G797" s="239"/>
      <c r="H797" s="239"/>
      <c r="I797" s="239"/>
      <c r="J797" s="239"/>
      <c r="K797" s="239"/>
      <c r="L797" s="239"/>
      <c r="M797" s="239"/>
      <c r="N797" s="239"/>
      <c r="O797" s="239"/>
      <c r="P797" s="239"/>
      <c r="Q797" s="239"/>
      <c r="R797" s="239"/>
      <c r="S797" s="239"/>
      <c r="T797" s="239"/>
      <c r="U797" s="239"/>
      <c r="V797" s="239"/>
      <c r="W797" s="239"/>
      <c r="X797" s="239"/>
      <c r="Y797" s="239"/>
      <c r="Z797" s="239"/>
    </row>
    <row r="798" spans="1:26" ht="14.25" customHeight="1">
      <c r="A798" s="239"/>
      <c r="B798" s="239"/>
      <c r="C798" s="239"/>
      <c r="D798" s="239"/>
      <c r="E798" s="239"/>
      <c r="F798" s="239"/>
      <c r="G798" s="239"/>
      <c r="H798" s="239"/>
      <c r="I798" s="239"/>
      <c r="J798" s="239"/>
      <c r="K798" s="239"/>
      <c r="L798" s="239"/>
      <c r="M798" s="239"/>
      <c r="N798" s="239"/>
      <c r="O798" s="239"/>
      <c r="P798" s="239"/>
      <c r="Q798" s="239"/>
      <c r="R798" s="239"/>
      <c r="S798" s="239"/>
      <c r="T798" s="239"/>
      <c r="U798" s="239"/>
      <c r="V798" s="239"/>
      <c r="W798" s="239"/>
      <c r="X798" s="239"/>
      <c r="Y798" s="239"/>
      <c r="Z798" s="239"/>
    </row>
    <row r="799" spans="1:26" ht="14.25" customHeight="1">
      <c r="A799" s="239"/>
      <c r="B799" s="239"/>
      <c r="C799" s="239"/>
      <c r="D799" s="239"/>
      <c r="E799" s="239"/>
      <c r="F799" s="239"/>
      <c r="G799" s="239"/>
      <c r="H799" s="239"/>
      <c r="I799" s="239"/>
      <c r="J799" s="239"/>
      <c r="K799" s="239"/>
      <c r="L799" s="239"/>
      <c r="M799" s="239"/>
      <c r="N799" s="239"/>
      <c r="O799" s="239"/>
      <c r="P799" s="239"/>
      <c r="Q799" s="239"/>
      <c r="R799" s="239"/>
      <c r="S799" s="239"/>
      <c r="T799" s="239"/>
      <c r="U799" s="239"/>
      <c r="V799" s="239"/>
      <c r="W799" s="239"/>
      <c r="X799" s="239"/>
      <c r="Y799" s="239"/>
      <c r="Z799" s="239"/>
    </row>
    <row r="800" spans="1:26" ht="14.25" customHeight="1">
      <c r="A800" s="239"/>
      <c r="B800" s="239"/>
      <c r="C800" s="239"/>
      <c r="D800" s="239"/>
      <c r="E800" s="239"/>
      <c r="F800" s="239"/>
      <c r="G800" s="239"/>
      <c r="H800" s="239"/>
      <c r="I800" s="239"/>
      <c r="J800" s="239"/>
      <c r="K800" s="239"/>
      <c r="L800" s="239"/>
      <c r="M800" s="239"/>
      <c r="N800" s="239"/>
      <c r="O800" s="239"/>
      <c r="P800" s="239"/>
      <c r="Q800" s="239"/>
      <c r="R800" s="239"/>
      <c r="S800" s="239"/>
      <c r="T800" s="239"/>
      <c r="U800" s="239"/>
      <c r="V800" s="239"/>
      <c r="W800" s="239"/>
      <c r="X800" s="239"/>
      <c r="Y800" s="239"/>
      <c r="Z800" s="239"/>
    </row>
    <row r="801" spans="1:26" ht="14.25" customHeight="1">
      <c r="A801" s="239"/>
      <c r="B801" s="239"/>
      <c r="C801" s="239"/>
      <c r="D801" s="239"/>
      <c r="E801" s="239"/>
      <c r="F801" s="239"/>
      <c r="G801" s="239"/>
      <c r="H801" s="239"/>
      <c r="I801" s="239"/>
      <c r="J801" s="239"/>
      <c r="K801" s="239"/>
      <c r="L801" s="239"/>
      <c r="M801" s="239"/>
      <c r="N801" s="239"/>
      <c r="O801" s="239"/>
      <c r="P801" s="239"/>
      <c r="Q801" s="239"/>
      <c r="R801" s="239"/>
      <c r="S801" s="239"/>
      <c r="T801" s="239"/>
      <c r="U801" s="239"/>
      <c r="V801" s="239"/>
      <c r="W801" s="239"/>
      <c r="X801" s="239"/>
      <c r="Y801" s="239"/>
      <c r="Z801" s="239"/>
    </row>
    <row r="802" spans="1:26" ht="14.25" customHeight="1">
      <c r="A802" s="239"/>
      <c r="B802" s="239"/>
      <c r="C802" s="239"/>
      <c r="D802" s="239"/>
      <c r="E802" s="239"/>
      <c r="F802" s="239"/>
      <c r="G802" s="239"/>
      <c r="H802" s="239"/>
      <c r="I802" s="239"/>
      <c r="J802" s="239"/>
      <c r="K802" s="239"/>
      <c r="L802" s="239"/>
      <c r="M802" s="239"/>
      <c r="N802" s="239"/>
      <c r="O802" s="239"/>
      <c r="P802" s="239"/>
      <c r="Q802" s="239"/>
      <c r="R802" s="239"/>
      <c r="S802" s="239"/>
      <c r="T802" s="239"/>
      <c r="U802" s="239"/>
      <c r="V802" s="239"/>
      <c r="W802" s="239"/>
      <c r="X802" s="239"/>
      <c r="Y802" s="239"/>
      <c r="Z802" s="239"/>
    </row>
    <row r="803" spans="1:26" ht="14.25" customHeight="1">
      <c r="A803" s="239"/>
      <c r="B803" s="239"/>
      <c r="C803" s="239"/>
      <c r="D803" s="239"/>
      <c r="E803" s="239"/>
      <c r="F803" s="239"/>
      <c r="G803" s="239"/>
      <c r="H803" s="239"/>
      <c r="I803" s="239"/>
      <c r="J803" s="239"/>
      <c r="K803" s="239"/>
      <c r="L803" s="239"/>
      <c r="M803" s="239"/>
      <c r="N803" s="239"/>
      <c r="O803" s="239"/>
      <c r="P803" s="239"/>
      <c r="Q803" s="239"/>
      <c r="R803" s="239"/>
      <c r="S803" s="239"/>
      <c r="T803" s="239"/>
      <c r="U803" s="239"/>
      <c r="V803" s="239"/>
      <c r="W803" s="239"/>
      <c r="X803" s="239"/>
      <c r="Y803" s="239"/>
      <c r="Z803" s="239"/>
    </row>
    <row r="804" spans="1:26" ht="14.25" customHeight="1">
      <c r="A804" s="239"/>
      <c r="B804" s="239"/>
      <c r="C804" s="239"/>
      <c r="D804" s="239"/>
      <c r="E804" s="239"/>
      <c r="F804" s="239"/>
      <c r="G804" s="239"/>
      <c r="H804" s="239"/>
      <c r="I804" s="239"/>
      <c r="J804" s="239"/>
      <c r="K804" s="239"/>
      <c r="L804" s="239"/>
      <c r="M804" s="239"/>
      <c r="N804" s="239"/>
      <c r="O804" s="239"/>
      <c r="P804" s="239"/>
      <c r="Q804" s="239"/>
      <c r="R804" s="239"/>
      <c r="S804" s="239"/>
      <c r="T804" s="239"/>
      <c r="U804" s="239"/>
      <c r="V804" s="239"/>
      <c r="W804" s="239"/>
      <c r="X804" s="239"/>
      <c r="Y804" s="239"/>
      <c r="Z804" s="239"/>
    </row>
    <row r="805" spans="1:26" ht="14.25" customHeight="1">
      <c r="A805" s="239"/>
      <c r="B805" s="239"/>
      <c r="C805" s="239"/>
      <c r="D805" s="239"/>
      <c r="E805" s="239"/>
      <c r="F805" s="239"/>
      <c r="G805" s="239"/>
      <c r="H805" s="239"/>
      <c r="I805" s="239"/>
      <c r="J805" s="239"/>
      <c r="K805" s="239"/>
      <c r="L805" s="239"/>
      <c r="M805" s="239"/>
      <c r="N805" s="239"/>
      <c r="O805" s="239"/>
      <c r="P805" s="239"/>
      <c r="Q805" s="239"/>
      <c r="R805" s="239"/>
      <c r="S805" s="239"/>
      <c r="T805" s="239"/>
      <c r="U805" s="239"/>
      <c r="V805" s="239"/>
      <c r="W805" s="239"/>
      <c r="X805" s="239"/>
      <c r="Y805" s="239"/>
      <c r="Z805" s="239"/>
    </row>
    <row r="806" spans="1:26" ht="14.25" customHeight="1">
      <c r="A806" s="239"/>
      <c r="B806" s="239"/>
      <c r="C806" s="239"/>
      <c r="D806" s="239"/>
      <c r="E806" s="239"/>
      <c r="F806" s="239"/>
      <c r="G806" s="239"/>
      <c r="H806" s="239"/>
      <c r="I806" s="239"/>
      <c r="J806" s="239"/>
      <c r="K806" s="239"/>
      <c r="L806" s="239"/>
      <c r="M806" s="239"/>
      <c r="N806" s="239"/>
      <c r="O806" s="239"/>
      <c r="P806" s="239"/>
      <c r="Q806" s="239"/>
      <c r="R806" s="239"/>
      <c r="S806" s="239"/>
      <c r="T806" s="239"/>
      <c r="U806" s="239"/>
      <c r="V806" s="239"/>
      <c r="W806" s="239"/>
      <c r="X806" s="239"/>
      <c r="Y806" s="239"/>
      <c r="Z806" s="239"/>
    </row>
    <row r="807" spans="1:26" ht="14.25" customHeight="1">
      <c r="A807" s="239"/>
      <c r="B807" s="239"/>
      <c r="C807" s="239"/>
      <c r="D807" s="239"/>
      <c r="E807" s="239"/>
      <c r="F807" s="239"/>
      <c r="G807" s="239"/>
      <c r="H807" s="239"/>
      <c r="I807" s="239"/>
      <c r="J807" s="239"/>
      <c r="K807" s="239"/>
      <c r="L807" s="239"/>
      <c r="M807" s="239"/>
      <c r="N807" s="239"/>
      <c r="O807" s="239"/>
      <c r="P807" s="239"/>
      <c r="Q807" s="239"/>
      <c r="R807" s="239"/>
      <c r="S807" s="239"/>
      <c r="T807" s="239"/>
      <c r="U807" s="239"/>
      <c r="V807" s="239"/>
      <c r="W807" s="239"/>
      <c r="X807" s="239"/>
      <c r="Y807" s="239"/>
      <c r="Z807" s="239"/>
    </row>
    <row r="808" spans="1:26" ht="14.25" customHeight="1">
      <c r="A808" s="239"/>
      <c r="B808" s="239"/>
      <c r="C808" s="239"/>
      <c r="D808" s="239"/>
      <c r="E808" s="239"/>
      <c r="F808" s="239"/>
      <c r="G808" s="239"/>
      <c r="H808" s="239"/>
      <c r="I808" s="239"/>
      <c r="J808" s="239"/>
      <c r="K808" s="239"/>
      <c r="L808" s="239"/>
      <c r="M808" s="239"/>
      <c r="N808" s="239"/>
      <c r="O808" s="239"/>
      <c r="P808" s="239"/>
      <c r="Q808" s="239"/>
      <c r="R808" s="239"/>
      <c r="S808" s="239"/>
      <c r="T808" s="239"/>
      <c r="U808" s="239"/>
      <c r="V808" s="239"/>
      <c r="W808" s="239"/>
      <c r="X808" s="239"/>
      <c r="Y808" s="239"/>
      <c r="Z808" s="239"/>
    </row>
    <row r="809" spans="1:26" ht="14.25" customHeight="1">
      <c r="A809" s="239"/>
      <c r="B809" s="239"/>
      <c r="C809" s="239"/>
      <c r="D809" s="239"/>
      <c r="E809" s="239"/>
      <c r="F809" s="239"/>
      <c r="G809" s="239"/>
      <c r="H809" s="239"/>
      <c r="I809" s="239"/>
      <c r="J809" s="239"/>
      <c r="K809" s="239"/>
      <c r="L809" s="239"/>
      <c r="M809" s="239"/>
      <c r="N809" s="239"/>
      <c r="O809" s="239"/>
      <c r="P809" s="239"/>
      <c r="Q809" s="239"/>
      <c r="R809" s="239"/>
      <c r="S809" s="239"/>
      <c r="T809" s="239"/>
      <c r="U809" s="239"/>
      <c r="V809" s="239"/>
      <c r="W809" s="239"/>
      <c r="X809" s="239"/>
      <c r="Y809" s="239"/>
      <c r="Z809" s="239"/>
    </row>
    <row r="810" spans="1:26" ht="14.25" customHeight="1">
      <c r="A810" s="239"/>
      <c r="B810" s="239"/>
      <c r="C810" s="239"/>
      <c r="D810" s="239"/>
      <c r="E810" s="239"/>
      <c r="F810" s="239"/>
      <c r="G810" s="239"/>
      <c r="H810" s="239"/>
      <c r="I810" s="239"/>
      <c r="J810" s="239"/>
      <c r="K810" s="239"/>
      <c r="L810" s="239"/>
      <c r="M810" s="239"/>
      <c r="N810" s="239"/>
      <c r="O810" s="239"/>
      <c r="P810" s="239"/>
      <c r="Q810" s="239"/>
      <c r="R810" s="239"/>
      <c r="S810" s="239"/>
      <c r="T810" s="239"/>
      <c r="U810" s="239"/>
      <c r="V810" s="239"/>
      <c r="W810" s="239"/>
      <c r="X810" s="239"/>
      <c r="Y810" s="239"/>
      <c r="Z810" s="239"/>
    </row>
    <row r="811" spans="1:26" ht="14.25" customHeight="1">
      <c r="A811" s="239"/>
      <c r="B811" s="239"/>
      <c r="C811" s="239"/>
      <c r="D811" s="239"/>
      <c r="E811" s="239"/>
      <c r="F811" s="239"/>
      <c r="G811" s="239"/>
      <c r="H811" s="239"/>
      <c r="I811" s="239"/>
      <c r="J811" s="239"/>
      <c r="K811" s="239"/>
      <c r="L811" s="239"/>
      <c r="M811" s="239"/>
      <c r="N811" s="239"/>
      <c r="O811" s="239"/>
      <c r="P811" s="239"/>
      <c r="Q811" s="239"/>
      <c r="R811" s="239"/>
      <c r="S811" s="239"/>
      <c r="T811" s="239"/>
      <c r="U811" s="239"/>
      <c r="V811" s="239"/>
      <c r="W811" s="239"/>
      <c r="X811" s="239"/>
      <c r="Y811" s="239"/>
      <c r="Z811" s="239"/>
    </row>
    <row r="812" spans="1:26" ht="14.25" customHeight="1">
      <c r="A812" s="239"/>
      <c r="B812" s="239"/>
      <c r="C812" s="239"/>
      <c r="D812" s="239"/>
      <c r="E812" s="239"/>
      <c r="F812" s="239"/>
      <c r="G812" s="239"/>
      <c r="H812" s="239"/>
      <c r="I812" s="239"/>
      <c r="J812" s="239"/>
      <c r="K812" s="239"/>
      <c r="L812" s="239"/>
      <c r="M812" s="239"/>
      <c r="N812" s="239"/>
      <c r="O812" s="239"/>
      <c r="P812" s="239"/>
      <c r="Q812" s="239"/>
      <c r="R812" s="239"/>
      <c r="S812" s="239"/>
      <c r="T812" s="239"/>
      <c r="U812" s="239"/>
      <c r="V812" s="239"/>
      <c r="W812" s="239"/>
      <c r="X812" s="239"/>
      <c r="Y812" s="239"/>
      <c r="Z812" s="239"/>
    </row>
    <row r="813" spans="1:26" ht="14.25" customHeight="1">
      <c r="A813" s="239"/>
      <c r="B813" s="239"/>
      <c r="C813" s="239"/>
      <c r="D813" s="239"/>
      <c r="E813" s="239"/>
      <c r="F813" s="239"/>
      <c r="G813" s="239"/>
      <c r="H813" s="239"/>
      <c r="I813" s="239"/>
      <c r="J813" s="239"/>
      <c r="K813" s="239"/>
      <c r="L813" s="239"/>
      <c r="M813" s="239"/>
      <c r="N813" s="239"/>
      <c r="O813" s="239"/>
      <c r="P813" s="239"/>
      <c r="Q813" s="239"/>
      <c r="R813" s="239"/>
      <c r="S813" s="239"/>
      <c r="T813" s="239"/>
      <c r="U813" s="239"/>
      <c r="V813" s="239"/>
      <c r="W813" s="239"/>
      <c r="X813" s="239"/>
      <c r="Y813" s="239"/>
      <c r="Z813" s="239"/>
    </row>
    <row r="814" spans="1:26" ht="14.25" customHeight="1">
      <c r="A814" s="239"/>
      <c r="B814" s="239"/>
      <c r="C814" s="239"/>
      <c r="D814" s="239"/>
      <c r="E814" s="239"/>
      <c r="F814" s="239"/>
      <c r="G814" s="239"/>
      <c r="H814" s="239"/>
      <c r="I814" s="239"/>
      <c r="J814" s="239"/>
      <c r="K814" s="239"/>
      <c r="L814" s="239"/>
      <c r="M814" s="239"/>
      <c r="N814" s="239"/>
      <c r="O814" s="239"/>
      <c r="P814" s="239"/>
      <c r="Q814" s="239"/>
      <c r="R814" s="239"/>
      <c r="S814" s="239"/>
      <c r="T814" s="239"/>
      <c r="U814" s="239"/>
      <c r="V814" s="239"/>
      <c r="W814" s="239"/>
      <c r="X814" s="239"/>
      <c r="Y814" s="239"/>
      <c r="Z814" s="239"/>
    </row>
    <row r="815" spans="1:26" ht="14.25" customHeight="1">
      <c r="A815" s="239"/>
      <c r="B815" s="239"/>
      <c r="C815" s="239"/>
      <c r="D815" s="239"/>
      <c r="E815" s="239"/>
      <c r="F815" s="239"/>
      <c r="G815" s="239"/>
      <c r="H815" s="239"/>
      <c r="I815" s="239"/>
      <c r="J815" s="239"/>
      <c r="K815" s="239"/>
      <c r="L815" s="239"/>
      <c r="M815" s="239"/>
      <c r="N815" s="239"/>
      <c r="O815" s="239"/>
      <c r="P815" s="239"/>
      <c r="Q815" s="239"/>
      <c r="R815" s="239"/>
      <c r="S815" s="239"/>
      <c r="T815" s="239"/>
      <c r="U815" s="239"/>
      <c r="V815" s="239"/>
      <c r="W815" s="239"/>
      <c r="X815" s="239"/>
      <c r="Y815" s="239"/>
      <c r="Z815" s="239"/>
    </row>
    <row r="816" spans="1:26" ht="14.25" customHeight="1">
      <c r="A816" s="239"/>
      <c r="B816" s="239"/>
      <c r="C816" s="239"/>
      <c r="D816" s="239"/>
      <c r="E816" s="239"/>
      <c r="F816" s="239"/>
      <c r="G816" s="239"/>
      <c r="H816" s="239"/>
      <c r="I816" s="239"/>
      <c r="J816" s="239"/>
      <c r="K816" s="239"/>
      <c r="L816" s="239"/>
      <c r="M816" s="239"/>
      <c r="N816" s="239"/>
      <c r="O816" s="239"/>
      <c r="P816" s="239"/>
      <c r="Q816" s="239"/>
      <c r="R816" s="239"/>
      <c r="S816" s="239"/>
      <c r="T816" s="239"/>
      <c r="U816" s="239"/>
      <c r="V816" s="239"/>
      <c r="W816" s="239"/>
      <c r="X816" s="239"/>
      <c r="Y816" s="239"/>
      <c r="Z816" s="239"/>
    </row>
    <row r="817" spans="1:26" ht="14.25" customHeight="1">
      <c r="A817" s="239"/>
      <c r="B817" s="239"/>
      <c r="C817" s="239"/>
      <c r="D817" s="239"/>
      <c r="E817" s="239"/>
      <c r="F817" s="239"/>
      <c r="G817" s="239"/>
      <c r="H817" s="239"/>
      <c r="I817" s="239"/>
      <c r="J817" s="239"/>
      <c r="K817" s="239"/>
      <c r="L817" s="239"/>
      <c r="M817" s="239"/>
      <c r="N817" s="239"/>
      <c r="O817" s="239"/>
      <c r="P817" s="239"/>
      <c r="Q817" s="239"/>
      <c r="R817" s="239"/>
      <c r="S817" s="239"/>
      <c r="T817" s="239"/>
      <c r="U817" s="239"/>
      <c r="V817" s="239"/>
      <c r="W817" s="239"/>
      <c r="X817" s="239"/>
      <c r="Y817" s="239"/>
      <c r="Z817" s="239"/>
    </row>
    <row r="818" spans="1:26" ht="14.25" customHeight="1">
      <c r="A818" s="239"/>
      <c r="B818" s="239"/>
      <c r="C818" s="239"/>
      <c r="D818" s="239"/>
      <c r="E818" s="239"/>
      <c r="F818" s="239"/>
      <c r="G818" s="239"/>
      <c r="H818" s="239"/>
      <c r="I818" s="239"/>
      <c r="J818" s="239"/>
      <c r="K818" s="239"/>
      <c r="L818" s="239"/>
      <c r="M818" s="239"/>
      <c r="N818" s="239"/>
      <c r="O818" s="239"/>
      <c r="P818" s="239"/>
      <c r="Q818" s="239"/>
      <c r="R818" s="239"/>
      <c r="S818" s="239"/>
      <c r="T818" s="239"/>
      <c r="U818" s="239"/>
      <c r="V818" s="239"/>
      <c r="W818" s="239"/>
      <c r="X818" s="239"/>
      <c r="Y818" s="239"/>
      <c r="Z818" s="239"/>
    </row>
    <row r="819" spans="1:26" ht="14.25" customHeight="1">
      <c r="A819" s="239"/>
      <c r="B819" s="239"/>
      <c r="C819" s="239"/>
      <c r="D819" s="239"/>
      <c r="E819" s="239"/>
      <c r="F819" s="239"/>
      <c r="G819" s="239"/>
      <c r="H819" s="239"/>
      <c r="I819" s="239"/>
      <c r="J819" s="239"/>
      <c r="K819" s="239"/>
      <c r="L819" s="239"/>
      <c r="M819" s="239"/>
      <c r="N819" s="239"/>
      <c r="O819" s="239"/>
      <c r="P819" s="239"/>
      <c r="Q819" s="239"/>
      <c r="R819" s="239"/>
      <c r="S819" s="239"/>
      <c r="T819" s="239"/>
      <c r="U819" s="239"/>
      <c r="V819" s="239"/>
      <c r="W819" s="239"/>
      <c r="X819" s="239"/>
      <c r="Y819" s="239"/>
      <c r="Z819" s="239"/>
    </row>
    <row r="820" spans="1:26" ht="14.25" customHeight="1">
      <c r="A820" s="239"/>
      <c r="B820" s="239"/>
      <c r="C820" s="239"/>
      <c r="D820" s="239"/>
      <c r="E820" s="239"/>
      <c r="F820" s="239"/>
      <c r="G820" s="239"/>
      <c r="H820" s="239"/>
      <c r="I820" s="239"/>
      <c r="J820" s="239"/>
      <c r="K820" s="239"/>
      <c r="L820" s="239"/>
      <c r="M820" s="239"/>
      <c r="N820" s="239"/>
      <c r="O820" s="239"/>
      <c r="P820" s="239"/>
      <c r="Q820" s="239"/>
      <c r="R820" s="239"/>
      <c r="S820" s="239"/>
      <c r="T820" s="239"/>
      <c r="U820" s="239"/>
      <c r="V820" s="239"/>
      <c r="W820" s="239"/>
      <c r="X820" s="239"/>
      <c r="Y820" s="239"/>
      <c r="Z820" s="239"/>
    </row>
    <row r="821" spans="1:26" ht="14.25" customHeight="1">
      <c r="A821" s="239"/>
      <c r="B821" s="239"/>
      <c r="C821" s="239"/>
      <c r="D821" s="239"/>
      <c r="E821" s="239"/>
      <c r="F821" s="239"/>
      <c r="G821" s="239"/>
      <c r="H821" s="239"/>
      <c r="I821" s="239"/>
      <c r="J821" s="239"/>
      <c r="K821" s="239"/>
      <c r="L821" s="239"/>
      <c r="M821" s="239"/>
      <c r="N821" s="239"/>
      <c r="O821" s="239"/>
      <c r="P821" s="239"/>
      <c r="Q821" s="239"/>
      <c r="R821" s="239"/>
      <c r="S821" s="239"/>
      <c r="T821" s="239"/>
      <c r="U821" s="239"/>
      <c r="V821" s="239"/>
      <c r="W821" s="239"/>
      <c r="X821" s="239"/>
      <c r="Y821" s="239"/>
      <c r="Z821" s="239"/>
    </row>
    <row r="822" spans="1:26" ht="14.25" customHeight="1">
      <c r="A822" s="239"/>
      <c r="B822" s="239"/>
      <c r="C822" s="239"/>
      <c r="D822" s="239"/>
      <c r="E822" s="239"/>
      <c r="F822" s="239"/>
      <c r="G822" s="239"/>
      <c r="H822" s="239"/>
      <c r="I822" s="239"/>
      <c r="J822" s="239"/>
      <c r="K822" s="239"/>
      <c r="L822" s="239"/>
      <c r="M822" s="239"/>
      <c r="N822" s="239"/>
      <c r="O822" s="239"/>
      <c r="P822" s="239"/>
      <c r="Q822" s="239"/>
      <c r="R822" s="239"/>
      <c r="S822" s="239"/>
      <c r="T822" s="239"/>
      <c r="U822" s="239"/>
      <c r="V822" s="239"/>
      <c r="W822" s="239"/>
      <c r="X822" s="239"/>
      <c r="Y822" s="239"/>
      <c r="Z822" s="239"/>
    </row>
    <row r="823" spans="1:26" ht="14.25" customHeight="1">
      <c r="A823" s="239"/>
      <c r="B823" s="239"/>
      <c r="C823" s="239"/>
      <c r="D823" s="239"/>
      <c r="E823" s="239"/>
      <c r="F823" s="239"/>
      <c r="G823" s="239"/>
      <c r="H823" s="239"/>
      <c r="I823" s="239"/>
      <c r="J823" s="239"/>
      <c r="K823" s="239"/>
      <c r="L823" s="239"/>
      <c r="M823" s="239"/>
      <c r="N823" s="239"/>
      <c r="O823" s="239"/>
      <c r="P823" s="239"/>
      <c r="Q823" s="239"/>
      <c r="R823" s="239"/>
      <c r="S823" s="239"/>
      <c r="T823" s="239"/>
      <c r="U823" s="239"/>
      <c r="V823" s="239"/>
      <c r="W823" s="239"/>
      <c r="X823" s="239"/>
      <c r="Y823" s="239"/>
      <c r="Z823" s="239"/>
    </row>
    <row r="824" spans="1:26" ht="14.25" customHeight="1">
      <c r="A824" s="239"/>
      <c r="B824" s="239"/>
      <c r="C824" s="239"/>
      <c r="D824" s="239"/>
      <c r="E824" s="239"/>
      <c r="F824" s="239"/>
      <c r="G824" s="239"/>
      <c r="H824" s="239"/>
      <c r="I824" s="239"/>
      <c r="J824" s="239"/>
      <c r="K824" s="239"/>
      <c r="L824" s="239"/>
      <c r="M824" s="239"/>
      <c r="N824" s="239"/>
      <c r="O824" s="239"/>
      <c r="P824" s="239"/>
      <c r="Q824" s="239"/>
      <c r="R824" s="239"/>
      <c r="S824" s="239"/>
      <c r="T824" s="239"/>
      <c r="U824" s="239"/>
      <c r="V824" s="239"/>
      <c r="W824" s="239"/>
      <c r="X824" s="239"/>
      <c r="Y824" s="239"/>
      <c r="Z824" s="239"/>
    </row>
    <row r="825" spans="1:26" ht="14.25" customHeight="1">
      <c r="A825" s="239"/>
      <c r="B825" s="239"/>
      <c r="C825" s="239"/>
      <c r="D825" s="239"/>
      <c r="E825" s="239"/>
      <c r="F825" s="239"/>
      <c r="G825" s="239"/>
      <c r="H825" s="239"/>
      <c r="I825" s="239"/>
      <c r="J825" s="239"/>
      <c r="K825" s="239"/>
      <c r="L825" s="239"/>
      <c r="M825" s="239"/>
      <c r="N825" s="239"/>
      <c r="O825" s="239"/>
      <c r="P825" s="239"/>
      <c r="Q825" s="239"/>
      <c r="R825" s="239"/>
      <c r="S825" s="239"/>
      <c r="T825" s="239"/>
      <c r="U825" s="239"/>
      <c r="V825" s="239"/>
      <c r="W825" s="239"/>
      <c r="X825" s="239"/>
      <c r="Y825" s="239"/>
      <c r="Z825" s="239"/>
    </row>
    <row r="826" spans="1:26" ht="14.25" customHeight="1">
      <c r="A826" s="239"/>
      <c r="B826" s="239"/>
      <c r="C826" s="239"/>
      <c r="D826" s="239"/>
      <c r="E826" s="239"/>
      <c r="F826" s="239"/>
      <c r="G826" s="239"/>
      <c r="H826" s="239"/>
      <c r="I826" s="239"/>
      <c r="J826" s="239"/>
      <c r="K826" s="239"/>
      <c r="L826" s="239"/>
      <c r="M826" s="239"/>
      <c r="N826" s="239"/>
      <c r="O826" s="239"/>
      <c r="P826" s="239"/>
      <c r="Q826" s="239"/>
      <c r="R826" s="239"/>
      <c r="S826" s="239"/>
      <c r="T826" s="239"/>
      <c r="U826" s="239"/>
      <c r="V826" s="239"/>
      <c r="W826" s="239"/>
      <c r="X826" s="239"/>
      <c r="Y826" s="239"/>
      <c r="Z826" s="239"/>
    </row>
    <row r="827" spans="1:26" ht="14.25" customHeight="1">
      <c r="A827" s="239"/>
      <c r="B827" s="239"/>
      <c r="C827" s="239"/>
      <c r="D827" s="239"/>
      <c r="E827" s="239"/>
      <c r="F827" s="239"/>
      <c r="G827" s="239"/>
      <c r="H827" s="239"/>
      <c r="I827" s="239"/>
      <c r="J827" s="239"/>
      <c r="K827" s="239"/>
      <c r="L827" s="239"/>
      <c r="M827" s="239"/>
      <c r="N827" s="239"/>
      <c r="O827" s="239"/>
      <c r="P827" s="239"/>
      <c r="Q827" s="239"/>
      <c r="R827" s="239"/>
      <c r="S827" s="239"/>
      <c r="T827" s="239"/>
      <c r="U827" s="239"/>
      <c r="V827" s="239"/>
      <c r="W827" s="239"/>
      <c r="X827" s="239"/>
      <c r="Y827" s="239"/>
      <c r="Z827" s="239"/>
    </row>
    <row r="828" spans="1:26" ht="14.25" customHeight="1">
      <c r="A828" s="239"/>
      <c r="B828" s="239"/>
      <c r="C828" s="239"/>
      <c r="D828" s="239"/>
      <c r="E828" s="239"/>
      <c r="F828" s="239"/>
      <c r="G828" s="239"/>
      <c r="H828" s="239"/>
      <c r="I828" s="239"/>
      <c r="J828" s="239"/>
      <c r="K828" s="239"/>
      <c r="L828" s="239"/>
      <c r="M828" s="239"/>
      <c r="N828" s="239"/>
      <c r="O828" s="239"/>
      <c r="P828" s="239"/>
      <c r="Q828" s="239"/>
      <c r="R828" s="239"/>
      <c r="S828" s="239"/>
      <c r="T828" s="239"/>
      <c r="U828" s="239"/>
      <c r="V828" s="239"/>
      <c r="W828" s="239"/>
      <c r="X828" s="239"/>
      <c r="Y828" s="239"/>
      <c r="Z828" s="239"/>
    </row>
    <row r="829" spans="1:26" ht="14.25" customHeight="1">
      <c r="A829" s="239"/>
      <c r="B829" s="239"/>
      <c r="C829" s="239"/>
      <c r="D829" s="239"/>
      <c r="E829" s="239"/>
      <c r="F829" s="239"/>
      <c r="G829" s="239"/>
      <c r="H829" s="239"/>
      <c r="I829" s="239"/>
      <c r="J829" s="239"/>
      <c r="K829" s="239"/>
      <c r="L829" s="239"/>
      <c r="M829" s="239"/>
      <c r="N829" s="239"/>
      <c r="O829" s="239"/>
      <c r="P829" s="239"/>
      <c r="Q829" s="239"/>
      <c r="R829" s="239"/>
      <c r="S829" s="239"/>
      <c r="T829" s="239"/>
      <c r="U829" s="239"/>
      <c r="V829" s="239"/>
      <c r="W829" s="239"/>
      <c r="X829" s="239"/>
      <c r="Y829" s="239"/>
      <c r="Z829" s="239"/>
    </row>
    <row r="830" spans="1:26" ht="14.25" customHeight="1">
      <c r="A830" s="239"/>
      <c r="B830" s="239"/>
      <c r="C830" s="239"/>
      <c r="D830" s="239"/>
      <c r="E830" s="239"/>
      <c r="F830" s="239"/>
      <c r="G830" s="239"/>
      <c r="H830" s="239"/>
      <c r="I830" s="239"/>
      <c r="J830" s="239"/>
      <c r="K830" s="239"/>
      <c r="L830" s="239"/>
      <c r="M830" s="239"/>
      <c r="N830" s="239"/>
      <c r="O830" s="239"/>
      <c r="P830" s="239"/>
      <c r="Q830" s="239"/>
      <c r="R830" s="239"/>
      <c r="S830" s="239"/>
      <c r="T830" s="239"/>
      <c r="U830" s="239"/>
      <c r="V830" s="239"/>
      <c r="W830" s="239"/>
      <c r="X830" s="239"/>
      <c r="Y830" s="239"/>
      <c r="Z830" s="239"/>
    </row>
    <row r="831" spans="1:26" ht="14.25" customHeight="1">
      <c r="A831" s="239"/>
      <c r="B831" s="239"/>
      <c r="C831" s="239"/>
      <c r="D831" s="239"/>
      <c r="E831" s="239"/>
      <c r="F831" s="239"/>
      <c r="G831" s="239"/>
      <c r="H831" s="239"/>
      <c r="I831" s="239"/>
      <c r="J831" s="239"/>
      <c r="K831" s="239"/>
      <c r="L831" s="239"/>
      <c r="M831" s="239"/>
      <c r="N831" s="239"/>
      <c r="O831" s="239"/>
      <c r="P831" s="239"/>
      <c r="Q831" s="239"/>
      <c r="R831" s="239"/>
      <c r="S831" s="239"/>
      <c r="T831" s="239"/>
      <c r="U831" s="239"/>
      <c r="V831" s="239"/>
      <c r="W831" s="239"/>
      <c r="X831" s="239"/>
      <c r="Y831" s="239"/>
      <c r="Z831" s="239"/>
    </row>
    <row r="832" spans="1:26" ht="14.25" customHeight="1">
      <c r="A832" s="239"/>
      <c r="B832" s="239"/>
      <c r="C832" s="239"/>
      <c r="D832" s="239"/>
      <c r="E832" s="239"/>
      <c r="F832" s="239"/>
      <c r="G832" s="239"/>
      <c r="H832" s="239"/>
      <c r="I832" s="239"/>
      <c r="J832" s="239"/>
      <c r="K832" s="239"/>
      <c r="L832" s="239"/>
      <c r="M832" s="239"/>
      <c r="N832" s="239"/>
      <c r="O832" s="239"/>
      <c r="P832" s="239"/>
      <c r="Q832" s="239"/>
      <c r="R832" s="239"/>
      <c r="S832" s="239"/>
      <c r="T832" s="239"/>
      <c r="U832" s="239"/>
      <c r="V832" s="239"/>
      <c r="W832" s="239"/>
      <c r="X832" s="239"/>
      <c r="Y832" s="239"/>
      <c r="Z832" s="239"/>
    </row>
    <row r="833" spans="1:26" ht="14.25" customHeight="1">
      <c r="A833" s="239"/>
      <c r="B833" s="239"/>
      <c r="C833" s="239"/>
      <c r="D833" s="239"/>
      <c r="E833" s="239"/>
      <c r="F833" s="239"/>
      <c r="G833" s="239"/>
      <c r="H833" s="239"/>
      <c r="I833" s="239"/>
      <c r="J833" s="239"/>
      <c r="K833" s="239"/>
      <c r="L833" s="239"/>
      <c r="M833" s="239"/>
      <c r="N833" s="239"/>
      <c r="O833" s="239"/>
      <c r="P833" s="239"/>
      <c r="Q833" s="239"/>
      <c r="R833" s="239"/>
      <c r="S833" s="239"/>
      <c r="T833" s="239"/>
      <c r="U833" s="239"/>
      <c r="V833" s="239"/>
      <c r="W833" s="239"/>
      <c r="X833" s="239"/>
      <c r="Y833" s="239"/>
      <c r="Z833" s="239"/>
    </row>
    <row r="834" spans="1:26" ht="14.25" customHeight="1">
      <c r="A834" s="239"/>
      <c r="B834" s="239"/>
      <c r="C834" s="239"/>
      <c r="D834" s="239"/>
      <c r="E834" s="239"/>
      <c r="F834" s="239"/>
      <c r="G834" s="239"/>
      <c r="H834" s="239"/>
      <c r="I834" s="239"/>
      <c r="J834" s="239"/>
      <c r="K834" s="239"/>
      <c r="L834" s="239"/>
      <c r="M834" s="239"/>
      <c r="N834" s="239"/>
      <c r="O834" s="239"/>
      <c r="P834" s="239"/>
      <c r="Q834" s="239"/>
      <c r="R834" s="239"/>
      <c r="S834" s="239"/>
      <c r="T834" s="239"/>
      <c r="U834" s="239"/>
      <c r="V834" s="239"/>
      <c r="W834" s="239"/>
      <c r="X834" s="239"/>
      <c r="Y834" s="239"/>
      <c r="Z834" s="239"/>
    </row>
    <row r="835" spans="1:26" ht="14.25" customHeight="1">
      <c r="A835" s="239"/>
      <c r="B835" s="239"/>
      <c r="C835" s="239"/>
      <c r="D835" s="239"/>
      <c r="E835" s="239"/>
      <c r="F835" s="239"/>
      <c r="G835" s="239"/>
      <c r="H835" s="239"/>
      <c r="I835" s="239"/>
      <c r="J835" s="239"/>
      <c r="K835" s="239"/>
      <c r="L835" s="239"/>
      <c r="M835" s="239"/>
      <c r="N835" s="239"/>
      <c r="O835" s="239"/>
      <c r="P835" s="239"/>
      <c r="Q835" s="239"/>
      <c r="R835" s="239"/>
      <c r="S835" s="239"/>
      <c r="T835" s="239"/>
      <c r="U835" s="239"/>
      <c r="V835" s="239"/>
      <c r="W835" s="239"/>
      <c r="X835" s="239"/>
      <c r="Y835" s="239"/>
      <c r="Z835" s="239"/>
    </row>
    <row r="836" spans="1:26" ht="14.25" customHeight="1">
      <c r="A836" s="239"/>
      <c r="B836" s="239"/>
      <c r="C836" s="239"/>
      <c r="D836" s="239"/>
      <c r="E836" s="239"/>
      <c r="F836" s="239"/>
      <c r="G836" s="239"/>
      <c r="H836" s="239"/>
      <c r="I836" s="239"/>
      <c r="J836" s="239"/>
      <c r="K836" s="239"/>
      <c r="L836" s="239"/>
      <c r="M836" s="239"/>
      <c r="N836" s="239"/>
      <c r="O836" s="239"/>
      <c r="P836" s="239"/>
      <c r="Q836" s="239"/>
      <c r="R836" s="239"/>
      <c r="S836" s="239"/>
      <c r="T836" s="239"/>
      <c r="U836" s="239"/>
      <c r="V836" s="239"/>
      <c r="W836" s="239"/>
      <c r="X836" s="239"/>
      <c r="Y836" s="239"/>
      <c r="Z836" s="239"/>
    </row>
    <row r="837" spans="1:26" ht="14.25" customHeight="1">
      <c r="A837" s="239"/>
      <c r="B837" s="239"/>
      <c r="C837" s="239"/>
      <c r="D837" s="239"/>
      <c r="E837" s="239"/>
      <c r="F837" s="239"/>
      <c r="G837" s="239"/>
      <c r="H837" s="239"/>
      <c r="I837" s="239"/>
      <c r="J837" s="239"/>
      <c r="K837" s="239"/>
      <c r="L837" s="239"/>
      <c r="M837" s="239"/>
      <c r="N837" s="239"/>
      <c r="O837" s="239"/>
      <c r="P837" s="239"/>
      <c r="Q837" s="239"/>
      <c r="R837" s="239"/>
      <c r="S837" s="239"/>
      <c r="T837" s="239"/>
      <c r="U837" s="239"/>
      <c r="V837" s="239"/>
      <c r="W837" s="239"/>
      <c r="X837" s="239"/>
      <c r="Y837" s="239"/>
      <c r="Z837" s="239"/>
    </row>
    <row r="838" spans="1:26" ht="14.25" customHeight="1">
      <c r="A838" s="239"/>
      <c r="B838" s="239"/>
      <c r="C838" s="239"/>
      <c r="D838" s="239"/>
      <c r="E838" s="239"/>
      <c r="F838" s="239"/>
      <c r="G838" s="239"/>
      <c r="H838" s="239"/>
      <c r="I838" s="239"/>
      <c r="J838" s="239"/>
      <c r="K838" s="239"/>
      <c r="L838" s="239"/>
      <c r="M838" s="239"/>
      <c r="N838" s="239"/>
      <c r="O838" s="239"/>
      <c r="P838" s="239"/>
      <c r="Q838" s="239"/>
      <c r="R838" s="239"/>
      <c r="S838" s="239"/>
      <c r="T838" s="239"/>
      <c r="U838" s="239"/>
      <c r="V838" s="239"/>
      <c r="W838" s="239"/>
      <c r="X838" s="239"/>
      <c r="Y838" s="239"/>
      <c r="Z838" s="239"/>
    </row>
    <row r="839" spans="1:26" ht="14.25" customHeight="1">
      <c r="A839" s="239"/>
      <c r="B839" s="239"/>
      <c r="C839" s="239"/>
      <c r="D839" s="239"/>
      <c r="E839" s="239"/>
      <c r="F839" s="239"/>
      <c r="G839" s="239"/>
      <c r="H839" s="239"/>
      <c r="I839" s="239"/>
      <c r="J839" s="239"/>
      <c r="K839" s="239"/>
      <c r="L839" s="239"/>
      <c r="M839" s="239"/>
      <c r="N839" s="239"/>
      <c r="O839" s="239"/>
      <c r="P839" s="239"/>
      <c r="Q839" s="239"/>
      <c r="R839" s="239"/>
      <c r="S839" s="239"/>
      <c r="T839" s="239"/>
      <c r="U839" s="239"/>
      <c r="V839" s="239"/>
      <c r="W839" s="239"/>
      <c r="X839" s="239"/>
      <c r="Y839" s="239"/>
      <c r="Z839" s="239"/>
    </row>
    <row r="840" spans="1:26" ht="14.25" customHeight="1">
      <c r="A840" s="239"/>
      <c r="B840" s="239"/>
      <c r="C840" s="239"/>
      <c r="D840" s="239"/>
      <c r="E840" s="239"/>
      <c r="F840" s="239"/>
      <c r="G840" s="239"/>
      <c r="H840" s="239"/>
      <c r="I840" s="239"/>
      <c r="J840" s="239"/>
      <c r="K840" s="239"/>
      <c r="L840" s="239"/>
      <c r="M840" s="239"/>
      <c r="N840" s="239"/>
      <c r="O840" s="239"/>
      <c r="P840" s="239"/>
      <c r="Q840" s="239"/>
      <c r="R840" s="239"/>
      <c r="S840" s="239"/>
      <c r="T840" s="239"/>
      <c r="U840" s="239"/>
      <c r="V840" s="239"/>
      <c r="W840" s="239"/>
      <c r="X840" s="239"/>
      <c r="Y840" s="239"/>
      <c r="Z840" s="239"/>
    </row>
    <row r="841" spans="1:26" ht="14.25" customHeight="1">
      <c r="A841" s="239"/>
      <c r="B841" s="239"/>
      <c r="C841" s="239"/>
      <c r="D841" s="239"/>
      <c r="E841" s="239"/>
      <c r="F841" s="239"/>
      <c r="G841" s="239"/>
      <c r="H841" s="239"/>
      <c r="I841" s="239"/>
      <c r="J841" s="239"/>
      <c r="K841" s="239"/>
      <c r="L841" s="239"/>
      <c r="M841" s="239"/>
      <c r="N841" s="239"/>
      <c r="O841" s="239"/>
      <c r="P841" s="239"/>
      <c r="Q841" s="239"/>
      <c r="R841" s="239"/>
      <c r="S841" s="239"/>
      <c r="T841" s="239"/>
      <c r="U841" s="239"/>
      <c r="V841" s="239"/>
      <c r="W841" s="239"/>
      <c r="X841" s="239"/>
      <c r="Y841" s="239"/>
      <c r="Z841" s="239"/>
    </row>
    <row r="842" spans="1:26" ht="14.25" customHeight="1">
      <c r="A842" s="239"/>
      <c r="B842" s="239"/>
      <c r="C842" s="239"/>
      <c r="D842" s="239"/>
      <c r="E842" s="239"/>
      <c r="F842" s="239"/>
      <c r="G842" s="239"/>
      <c r="H842" s="239"/>
      <c r="I842" s="239"/>
      <c r="J842" s="239"/>
      <c r="K842" s="239"/>
      <c r="L842" s="239"/>
      <c r="M842" s="239"/>
      <c r="N842" s="239"/>
      <c r="O842" s="239"/>
      <c r="P842" s="239"/>
      <c r="Q842" s="239"/>
      <c r="R842" s="239"/>
      <c r="S842" s="239"/>
      <c r="T842" s="239"/>
      <c r="U842" s="239"/>
      <c r="V842" s="239"/>
      <c r="W842" s="239"/>
      <c r="X842" s="239"/>
      <c r="Y842" s="239"/>
      <c r="Z842" s="239"/>
    </row>
    <row r="843" spans="1:26" ht="14.25" customHeight="1">
      <c r="A843" s="239"/>
      <c r="B843" s="239"/>
      <c r="C843" s="239"/>
      <c r="D843" s="239"/>
      <c r="E843" s="239"/>
      <c r="F843" s="239"/>
      <c r="G843" s="239"/>
      <c r="H843" s="239"/>
      <c r="I843" s="239"/>
      <c r="J843" s="239"/>
      <c r="K843" s="239"/>
      <c r="L843" s="239"/>
      <c r="M843" s="239"/>
      <c r="N843" s="239"/>
      <c r="O843" s="239"/>
      <c r="P843" s="239"/>
      <c r="Q843" s="239"/>
      <c r="R843" s="239"/>
      <c r="S843" s="239"/>
      <c r="T843" s="239"/>
      <c r="U843" s="239"/>
      <c r="V843" s="239"/>
      <c r="W843" s="239"/>
      <c r="X843" s="239"/>
      <c r="Y843" s="239"/>
      <c r="Z843" s="239"/>
    </row>
    <row r="844" spans="1:26" ht="14.25" customHeight="1">
      <c r="A844" s="239"/>
      <c r="B844" s="239"/>
      <c r="C844" s="239"/>
      <c r="D844" s="239"/>
      <c r="E844" s="239"/>
      <c r="F844" s="239"/>
      <c r="G844" s="239"/>
      <c r="H844" s="239"/>
      <c r="I844" s="239"/>
      <c r="J844" s="239"/>
      <c r="K844" s="239"/>
      <c r="L844" s="239"/>
      <c r="M844" s="239"/>
      <c r="N844" s="239"/>
      <c r="O844" s="239"/>
      <c r="P844" s="239"/>
      <c r="Q844" s="239"/>
      <c r="R844" s="239"/>
      <c r="S844" s="239"/>
      <c r="T844" s="239"/>
      <c r="U844" s="239"/>
      <c r="V844" s="239"/>
      <c r="W844" s="239"/>
      <c r="X844" s="239"/>
      <c r="Y844" s="239"/>
      <c r="Z844" s="239"/>
    </row>
    <row r="845" spans="1:26" ht="14.25" customHeight="1">
      <c r="A845" s="239"/>
      <c r="B845" s="239"/>
      <c r="C845" s="239"/>
      <c r="D845" s="239"/>
      <c r="E845" s="239"/>
      <c r="F845" s="239"/>
      <c r="G845" s="239"/>
      <c r="H845" s="239"/>
      <c r="I845" s="239"/>
      <c r="J845" s="239"/>
      <c r="K845" s="239"/>
      <c r="L845" s="239"/>
      <c r="M845" s="239"/>
      <c r="N845" s="239"/>
      <c r="O845" s="239"/>
      <c r="P845" s="239"/>
      <c r="Q845" s="239"/>
      <c r="R845" s="239"/>
      <c r="S845" s="239"/>
      <c r="T845" s="239"/>
      <c r="U845" s="239"/>
      <c r="V845" s="239"/>
      <c r="W845" s="239"/>
      <c r="X845" s="239"/>
      <c r="Y845" s="239"/>
      <c r="Z845" s="239"/>
    </row>
    <row r="846" spans="1:26" ht="14.25" customHeight="1">
      <c r="A846" s="239"/>
      <c r="B846" s="239"/>
      <c r="C846" s="239"/>
      <c r="D846" s="239"/>
      <c r="E846" s="239"/>
      <c r="F846" s="239"/>
      <c r="G846" s="239"/>
      <c r="H846" s="239"/>
      <c r="I846" s="239"/>
      <c r="J846" s="239"/>
      <c r="K846" s="239"/>
      <c r="L846" s="239"/>
      <c r="M846" s="239"/>
      <c r="N846" s="239"/>
      <c r="O846" s="239"/>
      <c r="P846" s="239"/>
      <c r="Q846" s="239"/>
      <c r="R846" s="239"/>
      <c r="S846" s="239"/>
      <c r="T846" s="239"/>
      <c r="U846" s="239"/>
      <c r="V846" s="239"/>
      <c r="W846" s="239"/>
      <c r="X846" s="239"/>
      <c r="Y846" s="239"/>
      <c r="Z846" s="239"/>
    </row>
    <row r="847" spans="1:26" ht="14.25" customHeight="1">
      <c r="A847" s="239"/>
      <c r="B847" s="239"/>
      <c r="C847" s="239"/>
      <c r="D847" s="239"/>
      <c r="E847" s="239"/>
      <c r="F847" s="239"/>
      <c r="G847" s="239"/>
      <c r="H847" s="239"/>
      <c r="I847" s="239"/>
      <c r="J847" s="239"/>
      <c r="K847" s="239"/>
      <c r="L847" s="239"/>
      <c r="M847" s="239"/>
      <c r="N847" s="239"/>
      <c r="O847" s="239"/>
      <c r="P847" s="239"/>
      <c r="Q847" s="239"/>
      <c r="R847" s="239"/>
      <c r="S847" s="239"/>
      <c r="T847" s="239"/>
      <c r="U847" s="239"/>
      <c r="V847" s="239"/>
      <c r="W847" s="239"/>
      <c r="X847" s="239"/>
      <c r="Y847" s="239"/>
      <c r="Z847" s="239"/>
    </row>
    <row r="848" spans="1:26" ht="14.25" customHeight="1">
      <c r="A848" s="239"/>
      <c r="B848" s="239"/>
      <c r="C848" s="239"/>
      <c r="D848" s="239"/>
      <c r="E848" s="239"/>
      <c r="F848" s="239"/>
      <c r="G848" s="239"/>
      <c r="H848" s="239"/>
      <c r="I848" s="239"/>
      <c r="J848" s="239"/>
      <c r="K848" s="239"/>
      <c r="L848" s="239"/>
      <c r="M848" s="239"/>
      <c r="N848" s="239"/>
      <c r="O848" s="239"/>
      <c r="P848" s="239"/>
      <c r="Q848" s="239"/>
      <c r="R848" s="239"/>
      <c r="S848" s="239"/>
      <c r="T848" s="239"/>
      <c r="U848" s="239"/>
      <c r="V848" s="239"/>
      <c r="W848" s="239"/>
      <c r="X848" s="239"/>
      <c r="Y848" s="239"/>
      <c r="Z848" s="239"/>
    </row>
    <row r="849" spans="1:26" ht="14.25" customHeight="1">
      <c r="A849" s="239"/>
      <c r="B849" s="239"/>
      <c r="C849" s="239"/>
      <c r="D849" s="239"/>
      <c r="E849" s="239"/>
      <c r="F849" s="239"/>
      <c r="G849" s="239"/>
      <c r="H849" s="239"/>
      <c r="I849" s="239"/>
      <c r="J849" s="239"/>
      <c r="K849" s="239"/>
      <c r="L849" s="239"/>
      <c r="M849" s="239"/>
      <c r="N849" s="239"/>
      <c r="O849" s="239"/>
      <c r="P849" s="239"/>
      <c r="Q849" s="239"/>
      <c r="R849" s="239"/>
      <c r="S849" s="239"/>
      <c r="T849" s="239"/>
      <c r="U849" s="239"/>
      <c r="V849" s="239"/>
      <c r="W849" s="239"/>
      <c r="X849" s="239"/>
      <c r="Y849" s="239"/>
      <c r="Z849" s="239"/>
    </row>
    <row r="850" spans="1:26" ht="14.25" customHeight="1">
      <c r="A850" s="239"/>
      <c r="B850" s="239"/>
      <c r="C850" s="239"/>
      <c r="D850" s="239"/>
      <c r="E850" s="239"/>
      <c r="F850" s="239"/>
      <c r="G850" s="239"/>
      <c r="H850" s="239"/>
      <c r="I850" s="239"/>
      <c r="J850" s="239"/>
      <c r="K850" s="239"/>
      <c r="L850" s="239"/>
      <c r="M850" s="239"/>
      <c r="N850" s="239"/>
      <c r="O850" s="239"/>
      <c r="P850" s="239"/>
      <c r="Q850" s="239"/>
      <c r="R850" s="239"/>
      <c r="S850" s="239"/>
      <c r="T850" s="239"/>
      <c r="U850" s="239"/>
      <c r="V850" s="239"/>
      <c r="W850" s="239"/>
      <c r="X850" s="239"/>
      <c r="Y850" s="239"/>
      <c r="Z850" s="239"/>
    </row>
    <row r="851" spans="1:26" ht="14.25" customHeight="1">
      <c r="A851" s="239"/>
      <c r="B851" s="239"/>
      <c r="C851" s="239"/>
      <c r="D851" s="239"/>
      <c r="E851" s="239"/>
      <c r="F851" s="239"/>
      <c r="G851" s="239"/>
      <c r="H851" s="239"/>
      <c r="I851" s="239"/>
      <c r="J851" s="239"/>
      <c r="K851" s="239"/>
      <c r="L851" s="239"/>
      <c r="M851" s="239"/>
      <c r="N851" s="239"/>
      <c r="O851" s="239"/>
      <c r="P851" s="239"/>
      <c r="Q851" s="239"/>
      <c r="R851" s="239"/>
      <c r="S851" s="239"/>
      <c r="T851" s="239"/>
      <c r="U851" s="239"/>
      <c r="V851" s="239"/>
      <c r="W851" s="239"/>
      <c r="X851" s="239"/>
      <c r="Y851" s="239"/>
      <c r="Z851" s="239"/>
    </row>
    <row r="852" spans="1:26" ht="14.25" customHeight="1">
      <c r="A852" s="239"/>
      <c r="B852" s="239"/>
      <c r="C852" s="239"/>
      <c r="D852" s="239"/>
      <c r="E852" s="239"/>
      <c r="F852" s="239"/>
      <c r="G852" s="239"/>
      <c r="H852" s="239"/>
      <c r="I852" s="239"/>
      <c r="J852" s="239"/>
      <c r="K852" s="239"/>
      <c r="L852" s="239"/>
      <c r="M852" s="239"/>
      <c r="N852" s="239"/>
      <c r="O852" s="239"/>
      <c r="P852" s="239"/>
      <c r="Q852" s="239"/>
      <c r="R852" s="239"/>
      <c r="S852" s="239"/>
      <c r="T852" s="239"/>
      <c r="U852" s="239"/>
      <c r="V852" s="239"/>
      <c r="W852" s="239"/>
      <c r="X852" s="239"/>
      <c r="Y852" s="239"/>
      <c r="Z852" s="239"/>
    </row>
    <row r="853" spans="1:26" ht="14.25" customHeight="1">
      <c r="A853" s="239"/>
      <c r="B853" s="239"/>
      <c r="C853" s="239"/>
      <c r="D853" s="239"/>
      <c r="E853" s="239"/>
      <c r="F853" s="239"/>
      <c r="G853" s="239"/>
      <c r="H853" s="239"/>
      <c r="I853" s="239"/>
      <c r="J853" s="239"/>
      <c r="K853" s="239"/>
      <c r="L853" s="239"/>
      <c r="M853" s="239"/>
      <c r="N853" s="239"/>
      <c r="O853" s="239"/>
      <c r="P853" s="239"/>
      <c r="Q853" s="239"/>
      <c r="R853" s="239"/>
      <c r="S853" s="239"/>
      <c r="T853" s="239"/>
      <c r="U853" s="239"/>
      <c r="V853" s="239"/>
      <c r="W853" s="239"/>
      <c r="X853" s="239"/>
      <c r="Y853" s="239"/>
      <c r="Z853" s="239"/>
    </row>
    <row r="854" spans="1:26" ht="14.25" customHeight="1">
      <c r="A854" s="239"/>
      <c r="B854" s="239"/>
      <c r="C854" s="239"/>
      <c r="D854" s="239"/>
      <c r="E854" s="239"/>
      <c r="F854" s="239"/>
      <c r="G854" s="239"/>
      <c r="H854" s="239"/>
      <c r="I854" s="239"/>
      <c r="J854" s="239"/>
      <c r="K854" s="239"/>
      <c r="L854" s="239"/>
      <c r="M854" s="239"/>
      <c r="N854" s="239"/>
      <c r="O854" s="239"/>
      <c r="P854" s="239"/>
      <c r="Q854" s="239"/>
      <c r="R854" s="239"/>
      <c r="S854" s="239"/>
      <c r="T854" s="239"/>
      <c r="U854" s="239"/>
      <c r="V854" s="239"/>
      <c r="W854" s="239"/>
      <c r="X854" s="239"/>
      <c r="Y854" s="239"/>
      <c r="Z854" s="239"/>
    </row>
    <row r="855" spans="1:26" ht="14.25" customHeight="1">
      <c r="A855" s="239"/>
      <c r="B855" s="239"/>
      <c r="C855" s="239"/>
      <c r="D855" s="239"/>
      <c r="E855" s="239"/>
      <c r="F855" s="239"/>
      <c r="G855" s="239"/>
      <c r="H855" s="239"/>
      <c r="I855" s="239"/>
      <c r="J855" s="239"/>
      <c r="K855" s="239"/>
      <c r="L855" s="239"/>
      <c r="M855" s="239"/>
      <c r="N855" s="239"/>
      <c r="O855" s="239"/>
      <c r="P855" s="239"/>
      <c r="Q855" s="239"/>
      <c r="R855" s="239"/>
      <c r="S855" s="239"/>
      <c r="T855" s="239"/>
      <c r="U855" s="239"/>
      <c r="V855" s="239"/>
      <c r="W855" s="239"/>
      <c r="X855" s="239"/>
      <c r="Y855" s="239"/>
      <c r="Z855" s="239"/>
    </row>
    <row r="856" spans="1:26" ht="14.25" customHeight="1">
      <c r="A856" s="239"/>
      <c r="B856" s="239"/>
      <c r="C856" s="239"/>
      <c r="D856" s="239"/>
      <c r="E856" s="239"/>
      <c r="F856" s="239"/>
      <c r="G856" s="239"/>
      <c r="H856" s="239"/>
      <c r="I856" s="239"/>
      <c r="J856" s="239"/>
      <c r="K856" s="239"/>
      <c r="L856" s="239"/>
      <c r="M856" s="239"/>
      <c r="N856" s="239"/>
      <c r="O856" s="239"/>
      <c r="P856" s="239"/>
      <c r="Q856" s="239"/>
      <c r="R856" s="239"/>
      <c r="S856" s="239"/>
      <c r="T856" s="239"/>
      <c r="U856" s="239"/>
      <c r="V856" s="239"/>
      <c r="W856" s="239"/>
      <c r="X856" s="239"/>
      <c r="Y856" s="239"/>
      <c r="Z856" s="239"/>
    </row>
    <row r="857" spans="1:26" ht="14.25" customHeight="1">
      <c r="A857" s="239"/>
      <c r="B857" s="239"/>
      <c r="C857" s="239"/>
      <c r="D857" s="239"/>
      <c r="E857" s="239"/>
      <c r="F857" s="239"/>
      <c r="G857" s="239"/>
      <c r="H857" s="239"/>
      <c r="I857" s="239"/>
      <c r="J857" s="239"/>
      <c r="K857" s="239"/>
      <c r="L857" s="239"/>
      <c r="M857" s="239"/>
      <c r="N857" s="239"/>
      <c r="O857" s="239"/>
      <c r="P857" s="239"/>
      <c r="Q857" s="239"/>
      <c r="R857" s="239"/>
      <c r="S857" s="239"/>
      <c r="T857" s="239"/>
      <c r="U857" s="239"/>
      <c r="V857" s="239"/>
      <c r="W857" s="239"/>
      <c r="X857" s="239"/>
      <c r="Y857" s="239"/>
      <c r="Z857" s="239"/>
    </row>
    <row r="858" spans="1:26" ht="14.25" customHeight="1">
      <c r="A858" s="239"/>
      <c r="B858" s="239"/>
      <c r="C858" s="239"/>
      <c r="D858" s="239"/>
      <c r="E858" s="239"/>
      <c r="F858" s="239"/>
      <c r="G858" s="239"/>
      <c r="H858" s="239"/>
      <c r="I858" s="239"/>
      <c r="J858" s="239"/>
      <c r="K858" s="239"/>
      <c r="L858" s="239"/>
      <c r="M858" s="239"/>
      <c r="N858" s="239"/>
      <c r="O858" s="239"/>
      <c r="P858" s="239"/>
      <c r="Q858" s="239"/>
      <c r="R858" s="239"/>
      <c r="S858" s="239"/>
      <c r="T858" s="239"/>
      <c r="U858" s="239"/>
      <c r="V858" s="239"/>
      <c r="W858" s="239"/>
      <c r="X858" s="239"/>
      <c r="Y858" s="239"/>
      <c r="Z858" s="239"/>
    </row>
    <row r="859" spans="1:26" ht="14.25" customHeight="1">
      <c r="A859" s="239"/>
      <c r="B859" s="239"/>
      <c r="C859" s="239"/>
      <c r="D859" s="239"/>
      <c r="E859" s="239"/>
      <c r="F859" s="239"/>
      <c r="G859" s="239"/>
      <c r="H859" s="239"/>
      <c r="I859" s="239"/>
      <c r="J859" s="239"/>
      <c r="K859" s="239"/>
      <c r="L859" s="239"/>
      <c r="M859" s="239"/>
      <c r="N859" s="239"/>
      <c r="O859" s="239"/>
      <c r="P859" s="239"/>
      <c r="Q859" s="239"/>
      <c r="R859" s="239"/>
      <c r="S859" s="239"/>
      <c r="T859" s="239"/>
      <c r="U859" s="239"/>
      <c r="V859" s="239"/>
      <c r="W859" s="239"/>
      <c r="X859" s="239"/>
      <c r="Y859" s="239"/>
      <c r="Z859" s="239"/>
    </row>
    <row r="860" spans="1:26" ht="14.25" customHeight="1">
      <c r="A860" s="239"/>
      <c r="B860" s="239"/>
      <c r="C860" s="239"/>
      <c r="D860" s="239"/>
      <c r="E860" s="239"/>
      <c r="F860" s="239"/>
      <c r="G860" s="239"/>
      <c r="H860" s="239"/>
      <c r="I860" s="239"/>
      <c r="J860" s="239"/>
      <c r="K860" s="239"/>
      <c r="L860" s="239"/>
      <c r="M860" s="239"/>
      <c r="N860" s="239"/>
      <c r="O860" s="239"/>
      <c r="P860" s="239"/>
      <c r="Q860" s="239"/>
      <c r="R860" s="239"/>
      <c r="S860" s="239"/>
      <c r="T860" s="239"/>
      <c r="U860" s="239"/>
      <c r="V860" s="239"/>
      <c r="W860" s="239"/>
      <c r="X860" s="239"/>
      <c r="Y860" s="239"/>
      <c r="Z860" s="239"/>
    </row>
    <row r="861" spans="1:26" ht="14.25" customHeight="1">
      <c r="A861" s="239"/>
      <c r="B861" s="239"/>
      <c r="C861" s="239"/>
      <c r="D861" s="239"/>
      <c r="E861" s="239"/>
      <c r="F861" s="239"/>
      <c r="G861" s="239"/>
      <c r="H861" s="239"/>
      <c r="I861" s="239"/>
      <c r="J861" s="239"/>
      <c r="K861" s="239"/>
      <c r="L861" s="239"/>
      <c r="M861" s="239"/>
      <c r="N861" s="239"/>
      <c r="O861" s="239"/>
      <c r="P861" s="239"/>
      <c r="Q861" s="239"/>
      <c r="R861" s="239"/>
      <c r="S861" s="239"/>
      <c r="T861" s="239"/>
      <c r="U861" s="239"/>
      <c r="V861" s="239"/>
      <c r="W861" s="239"/>
      <c r="X861" s="239"/>
      <c r="Y861" s="239"/>
      <c r="Z861" s="239"/>
    </row>
    <row r="862" spans="1:26" ht="14.25" customHeight="1">
      <c r="A862" s="239"/>
      <c r="B862" s="239"/>
      <c r="C862" s="239"/>
      <c r="D862" s="239"/>
      <c r="E862" s="239"/>
      <c r="F862" s="239"/>
      <c r="G862" s="239"/>
      <c r="H862" s="239"/>
      <c r="I862" s="239"/>
      <c r="J862" s="239"/>
      <c r="K862" s="239"/>
      <c r="L862" s="239"/>
      <c r="M862" s="239"/>
      <c r="N862" s="239"/>
      <c r="O862" s="239"/>
      <c r="P862" s="239"/>
      <c r="Q862" s="239"/>
      <c r="R862" s="239"/>
      <c r="S862" s="239"/>
      <c r="T862" s="239"/>
      <c r="U862" s="239"/>
      <c r="V862" s="239"/>
      <c r="W862" s="239"/>
      <c r="X862" s="239"/>
      <c r="Y862" s="239"/>
      <c r="Z862" s="239"/>
    </row>
    <row r="863" spans="1:26" ht="14.25" customHeight="1">
      <c r="A863" s="239"/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  <c r="P863" s="239"/>
      <c r="Q863" s="239"/>
      <c r="R863" s="239"/>
      <c r="S863" s="239"/>
      <c r="T863" s="239"/>
      <c r="U863" s="239"/>
      <c r="V863" s="239"/>
      <c r="W863" s="239"/>
      <c r="X863" s="239"/>
      <c r="Y863" s="239"/>
      <c r="Z863" s="239"/>
    </row>
    <row r="864" spans="1:26" ht="14.25" customHeight="1">
      <c r="A864" s="239"/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  <c r="P864" s="239"/>
      <c r="Q864" s="239"/>
      <c r="R864" s="239"/>
      <c r="S864" s="239"/>
      <c r="T864" s="239"/>
      <c r="U864" s="239"/>
      <c r="V864" s="239"/>
      <c r="W864" s="239"/>
      <c r="X864" s="239"/>
      <c r="Y864" s="239"/>
      <c r="Z864" s="239"/>
    </row>
    <row r="865" spans="1:26" ht="14.25" customHeight="1">
      <c r="A865" s="239"/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  <c r="P865" s="239"/>
      <c r="Q865" s="239"/>
      <c r="R865" s="239"/>
      <c r="S865" s="239"/>
      <c r="T865" s="239"/>
      <c r="U865" s="239"/>
      <c r="V865" s="239"/>
      <c r="W865" s="239"/>
      <c r="X865" s="239"/>
      <c r="Y865" s="239"/>
      <c r="Z865" s="239"/>
    </row>
    <row r="866" spans="1:26" ht="14.25" customHeight="1">
      <c r="A866" s="239"/>
      <c r="B866" s="239"/>
      <c r="C866" s="239"/>
      <c r="D866" s="239"/>
      <c r="E866" s="239"/>
      <c r="F866" s="239"/>
      <c r="G866" s="239"/>
      <c r="H866" s="239"/>
      <c r="I866" s="239"/>
      <c r="J866" s="239"/>
      <c r="K866" s="239"/>
      <c r="L866" s="239"/>
      <c r="M866" s="239"/>
      <c r="N866" s="239"/>
      <c r="O866" s="239"/>
      <c r="P866" s="239"/>
      <c r="Q866" s="239"/>
      <c r="R866" s="239"/>
      <c r="S866" s="239"/>
      <c r="T866" s="239"/>
      <c r="U866" s="239"/>
      <c r="V866" s="239"/>
      <c r="W866" s="239"/>
      <c r="X866" s="239"/>
      <c r="Y866" s="239"/>
      <c r="Z866" s="239"/>
    </row>
    <row r="867" spans="1:26" ht="14.25" customHeight="1">
      <c r="A867" s="239"/>
      <c r="B867" s="239"/>
      <c r="C867" s="239"/>
      <c r="D867" s="239"/>
      <c r="E867" s="239"/>
      <c r="F867" s="239"/>
      <c r="G867" s="239"/>
      <c r="H867" s="239"/>
      <c r="I867" s="239"/>
      <c r="J867" s="239"/>
      <c r="K867" s="239"/>
      <c r="L867" s="239"/>
      <c r="M867" s="239"/>
      <c r="N867" s="239"/>
      <c r="O867" s="239"/>
      <c r="P867" s="239"/>
      <c r="Q867" s="239"/>
      <c r="R867" s="239"/>
      <c r="S867" s="239"/>
      <c r="T867" s="239"/>
      <c r="U867" s="239"/>
      <c r="V867" s="239"/>
      <c r="W867" s="239"/>
      <c r="X867" s="239"/>
      <c r="Y867" s="239"/>
      <c r="Z867" s="239"/>
    </row>
    <row r="868" spans="1:26" ht="14.25" customHeight="1">
      <c r="A868" s="239"/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  <c r="P868" s="239"/>
      <c r="Q868" s="239"/>
      <c r="R868" s="239"/>
      <c r="S868" s="239"/>
      <c r="T868" s="239"/>
      <c r="U868" s="239"/>
      <c r="V868" s="239"/>
      <c r="W868" s="239"/>
      <c r="X868" s="239"/>
      <c r="Y868" s="239"/>
      <c r="Z868" s="239"/>
    </row>
    <row r="869" spans="1:26" ht="14.25" customHeight="1">
      <c r="A869" s="239"/>
      <c r="B869" s="239"/>
      <c r="C869" s="239"/>
      <c r="D869" s="239"/>
      <c r="E869" s="239"/>
      <c r="F869" s="239"/>
      <c r="G869" s="239"/>
      <c r="H869" s="239"/>
      <c r="I869" s="239"/>
      <c r="J869" s="239"/>
      <c r="K869" s="239"/>
      <c r="L869" s="239"/>
      <c r="M869" s="239"/>
      <c r="N869" s="239"/>
      <c r="O869" s="239"/>
      <c r="P869" s="239"/>
      <c r="Q869" s="239"/>
      <c r="R869" s="239"/>
      <c r="S869" s="239"/>
      <c r="T869" s="239"/>
      <c r="U869" s="239"/>
      <c r="V869" s="239"/>
      <c r="W869" s="239"/>
      <c r="X869" s="239"/>
      <c r="Y869" s="239"/>
      <c r="Z869" s="239"/>
    </row>
    <row r="870" spans="1:26" ht="14.25" customHeight="1">
      <c r="A870" s="239"/>
      <c r="B870" s="239"/>
      <c r="C870" s="239"/>
      <c r="D870" s="239"/>
      <c r="E870" s="239"/>
      <c r="F870" s="239"/>
      <c r="G870" s="239"/>
      <c r="H870" s="239"/>
      <c r="I870" s="239"/>
      <c r="J870" s="239"/>
      <c r="K870" s="239"/>
      <c r="L870" s="239"/>
      <c r="M870" s="239"/>
      <c r="N870" s="239"/>
      <c r="O870" s="239"/>
      <c r="P870" s="239"/>
      <c r="Q870" s="239"/>
      <c r="R870" s="239"/>
      <c r="S870" s="239"/>
      <c r="T870" s="239"/>
      <c r="U870" s="239"/>
      <c r="V870" s="239"/>
      <c r="W870" s="239"/>
      <c r="X870" s="239"/>
      <c r="Y870" s="239"/>
      <c r="Z870" s="239"/>
    </row>
    <row r="871" spans="1:26" ht="14.25" customHeight="1">
      <c r="A871" s="239"/>
      <c r="B871" s="239"/>
      <c r="C871" s="239"/>
      <c r="D871" s="239"/>
      <c r="E871" s="239"/>
      <c r="F871" s="239"/>
      <c r="G871" s="239"/>
      <c r="H871" s="239"/>
      <c r="I871" s="239"/>
      <c r="J871" s="239"/>
      <c r="K871" s="239"/>
      <c r="L871" s="239"/>
      <c r="M871" s="239"/>
      <c r="N871" s="239"/>
      <c r="O871" s="239"/>
      <c r="P871" s="239"/>
      <c r="Q871" s="239"/>
      <c r="R871" s="239"/>
      <c r="S871" s="239"/>
      <c r="T871" s="239"/>
      <c r="U871" s="239"/>
      <c r="V871" s="239"/>
      <c r="W871" s="239"/>
      <c r="X871" s="239"/>
      <c r="Y871" s="239"/>
      <c r="Z871" s="239"/>
    </row>
    <row r="872" spans="1:26" ht="14.25" customHeight="1">
      <c r="A872" s="239"/>
      <c r="B872" s="239"/>
      <c r="C872" s="239"/>
      <c r="D872" s="239"/>
      <c r="E872" s="239"/>
      <c r="F872" s="239"/>
      <c r="G872" s="239"/>
      <c r="H872" s="239"/>
      <c r="I872" s="239"/>
      <c r="J872" s="239"/>
      <c r="K872" s="239"/>
      <c r="L872" s="239"/>
      <c r="M872" s="239"/>
      <c r="N872" s="239"/>
      <c r="O872" s="239"/>
      <c r="P872" s="239"/>
      <c r="Q872" s="239"/>
      <c r="R872" s="239"/>
      <c r="S872" s="239"/>
      <c r="T872" s="239"/>
      <c r="U872" s="239"/>
      <c r="V872" s="239"/>
      <c r="W872" s="239"/>
      <c r="X872" s="239"/>
      <c r="Y872" s="239"/>
      <c r="Z872" s="239"/>
    </row>
    <row r="873" spans="1:26" ht="14.25" customHeight="1">
      <c r="A873" s="239"/>
      <c r="B873" s="239"/>
      <c r="C873" s="239"/>
      <c r="D873" s="239"/>
      <c r="E873" s="239"/>
      <c r="F873" s="239"/>
      <c r="G873" s="239"/>
      <c r="H873" s="239"/>
      <c r="I873" s="239"/>
      <c r="J873" s="239"/>
      <c r="K873" s="239"/>
      <c r="L873" s="239"/>
      <c r="M873" s="239"/>
      <c r="N873" s="239"/>
      <c r="O873" s="239"/>
      <c r="P873" s="239"/>
      <c r="Q873" s="239"/>
      <c r="R873" s="239"/>
      <c r="S873" s="239"/>
      <c r="T873" s="239"/>
      <c r="U873" s="239"/>
      <c r="V873" s="239"/>
      <c r="W873" s="239"/>
      <c r="X873" s="239"/>
      <c r="Y873" s="239"/>
      <c r="Z873" s="239"/>
    </row>
    <row r="874" spans="1:26" ht="14.25" customHeight="1">
      <c r="A874" s="239"/>
      <c r="B874" s="239"/>
      <c r="C874" s="239"/>
      <c r="D874" s="239"/>
      <c r="E874" s="239"/>
      <c r="F874" s="239"/>
      <c r="G874" s="239"/>
      <c r="H874" s="239"/>
      <c r="I874" s="239"/>
      <c r="J874" s="239"/>
      <c r="K874" s="239"/>
      <c r="L874" s="239"/>
      <c r="M874" s="239"/>
      <c r="N874" s="239"/>
      <c r="O874" s="239"/>
      <c r="P874" s="239"/>
      <c r="Q874" s="239"/>
      <c r="R874" s="239"/>
      <c r="S874" s="239"/>
      <c r="T874" s="239"/>
      <c r="U874" s="239"/>
      <c r="V874" s="239"/>
      <c r="W874" s="239"/>
      <c r="X874" s="239"/>
      <c r="Y874" s="239"/>
      <c r="Z874" s="239"/>
    </row>
    <row r="875" spans="1:26" ht="14.25" customHeight="1">
      <c r="A875" s="239"/>
      <c r="B875" s="239"/>
      <c r="C875" s="239"/>
      <c r="D875" s="239"/>
      <c r="E875" s="239"/>
      <c r="F875" s="239"/>
      <c r="G875" s="239"/>
      <c r="H875" s="239"/>
      <c r="I875" s="239"/>
      <c r="J875" s="239"/>
      <c r="K875" s="239"/>
      <c r="L875" s="239"/>
      <c r="M875" s="239"/>
      <c r="N875" s="239"/>
      <c r="O875" s="239"/>
      <c r="P875" s="239"/>
      <c r="Q875" s="239"/>
      <c r="R875" s="239"/>
      <c r="S875" s="239"/>
      <c r="T875" s="239"/>
      <c r="U875" s="239"/>
      <c r="V875" s="239"/>
      <c r="W875" s="239"/>
      <c r="X875" s="239"/>
      <c r="Y875" s="239"/>
      <c r="Z875" s="239"/>
    </row>
    <row r="876" spans="1:26" ht="14.25" customHeight="1">
      <c r="A876" s="239"/>
      <c r="B876" s="239"/>
      <c r="C876" s="239"/>
      <c r="D876" s="239"/>
      <c r="E876" s="239"/>
      <c r="F876" s="239"/>
      <c r="G876" s="239"/>
      <c r="H876" s="239"/>
      <c r="I876" s="239"/>
      <c r="J876" s="239"/>
      <c r="K876" s="239"/>
      <c r="L876" s="239"/>
      <c r="M876" s="239"/>
      <c r="N876" s="239"/>
      <c r="O876" s="239"/>
      <c r="P876" s="239"/>
      <c r="Q876" s="239"/>
      <c r="R876" s="239"/>
      <c r="S876" s="239"/>
      <c r="T876" s="239"/>
      <c r="U876" s="239"/>
      <c r="V876" s="239"/>
      <c r="W876" s="239"/>
      <c r="X876" s="239"/>
      <c r="Y876" s="239"/>
      <c r="Z876" s="239"/>
    </row>
    <row r="877" spans="1:26" ht="14.25" customHeight="1">
      <c r="A877" s="239"/>
      <c r="B877" s="239"/>
      <c r="C877" s="239"/>
      <c r="D877" s="239"/>
      <c r="E877" s="239"/>
      <c r="F877" s="239"/>
      <c r="G877" s="239"/>
      <c r="H877" s="239"/>
      <c r="I877" s="239"/>
      <c r="J877" s="239"/>
      <c r="K877" s="239"/>
      <c r="L877" s="239"/>
      <c r="M877" s="239"/>
      <c r="N877" s="239"/>
      <c r="O877" s="239"/>
      <c r="P877" s="239"/>
      <c r="Q877" s="239"/>
      <c r="R877" s="239"/>
      <c r="S877" s="239"/>
      <c r="T877" s="239"/>
      <c r="U877" s="239"/>
      <c r="V877" s="239"/>
      <c r="W877" s="239"/>
      <c r="X877" s="239"/>
      <c r="Y877" s="239"/>
      <c r="Z877" s="239"/>
    </row>
    <row r="878" spans="1:26" ht="14.25" customHeight="1">
      <c r="A878" s="239"/>
      <c r="B878" s="239"/>
      <c r="C878" s="239"/>
      <c r="D878" s="239"/>
      <c r="E878" s="239"/>
      <c r="F878" s="239"/>
      <c r="G878" s="239"/>
      <c r="H878" s="239"/>
      <c r="I878" s="239"/>
      <c r="J878" s="239"/>
      <c r="K878" s="239"/>
      <c r="L878" s="239"/>
      <c r="M878" s="239"/>
      <c r="N878" s="239"/>
      <c r="O878" s="239"/>
      <c r="P878" s="239"/>
      <c r="Q878" s="239"/>
      <c r="R878" s="239"/>
      <c r="S878" s="239"/>
      <c r="T878" s="239"/>
      <c r="U878" s="239"/>
      <c r="V878" s="239"/>
      <c r="W878" s="239"/>
      <c r="X878" s="239"/>
      <c r="Y878" s="239"/>
      <c r="Z878" s="239"/>
    </row>
    <row r="879" spans="1:26" ht="14.25" customHeight="1">
      <c r="A879" s="239"/>
      <c r="B879" s="239"/>
      <c r="C879" s="239"/>
      <c r="D879" s="239"/>
      <c r="E879" s="239"/>
      <c r="F879" s="239"/>
      <c r="G879" s="239"/>
      <c r="H879" s="239"/>
      <c r="I879" s="239"/>
      <c r="J879" s="239"/>
      <c r="K879" s="239"/>
      <c r="L879" s="239"/>
      <c r="M879" s="239"/>
      <c r="N879" s="239"/>
      <c r="O879" s="239"/>
      <c r="P879" s="239"/>
      <c r="Q879" s="239"/>
      <c r="R879" s="239"/>
      <c r="S879" s="239"/>
      <c r="T879" s="239"/>
      <c r="U879" s="239"/>
      <c r="V879" s="239"/>
      <c r="W879" s="239"/>
      <c r="X879" s="239"/>
      <c r="Y879" s="239"/>
      <c r="Z879" s="239"/>
    </row>
    <row r="880" spans="1:26" ht="14.25" customHeight="1">
      <c r="A880" s="239"/>
      <c r="B880" s="239"/>
      <c r="C880" s="239"/>
      <c r="D880" s="239"/>
      <c r="E880" s="239"/>
      <c r="F880" s="239"/>
      <c r="G880" s="239"/>
      <c r="H880" s="239"/>
      <c r="I880" s="239"/>
      <c r="J880" s="239"/>
      <c r="K880" s="239"/>
      <c r="L880" s="239"/>
      <c r="M880" s="239"/>
      <c r="N880" s="239"/>
      <c r="O880" s="239"/>
      <c r="P880" s="239"/>
      <c r="Q880" s="239"/>
      <c r="R880" s="239"/>
      <c r="S880" s="239"/>
      <c r="T880" s="239"/>
      <c r="U880" s="239"/>
      <c r="V880" s="239"/>
      <c r="W880" s="239"/>
      <c r="X880" s="239"/>
      <c r="Y880" s="239"/>
      <c r="Z880" s="239"/>
    </row>
    <row r="881" spans="1:26" ht="14.25" customHeight="1">
      <c r="A881" s="239"/>
      <c r="B881" s="239"/>
      <c r="C881" s="239"/>
      <c r="D881" s="239"/>
      <c r="E881" s="239"/>
      <c r="F881" s="239"/>
      <c r="G881" s="239"/>
      <c r="H881" s="239"/>
      <c r="I881" s="239"/>
      <c r="J881" s="239"/>
      <c r="K881" s="239"/>
      <c r="L881" s="239"/>
      <c r="M881" s="239"/>
      <c r="N881" s="239"/>
      <c r="O881" s="239"/>
      <c r="P881" s="239"/>
      <c r="Q881" s="239"/>
      <c r="R881" s="239"/>
      <c r="S881" s="239"/>
      <c r="T881" s="239"/>
      <c r="U881" s="239"/>
      <c r="V881" s="239"/>
      <c r="W881" s="239"/>
      <c r="X881" s="239"/>
      <c r="Y881" s="239"/>
      <c r="Z881" s="239"/>
    </row>
    <row r="882" spans="1:26" ht="14.25" customHeight="1">
      <c r="A882" s="239"/>
      <c r="B882" s="239"/>
      <c r="C882" s="239"/>
      <c r="D882" s="239"/>
      <c r="E882" s="239"/>
      <c r="F882" s="239"/>
      <c r="G882" s="239"/>
      <c r="H882" s="239"/>
      <c r="I882" s="239"/>
      <c r="J882" s="239"/>
      <c r="K882" s="239"/>
      <c r="L882" s="239"/>
      <c r="M882" s="239"/>
      <c r="N882" s="239"/>
      <c r="O882" s="239"/>
      <c r="P882" s="239"/>
      <c r="Q882" s="239"/>
      <c r="R882" s="239"/>
      <c r="S882" s="239"/>
      <c r="T882" s="239"/>
      <c r="U882" s="239"/>
      <c r="V882" s="239"/>
      <c r="W882" s="239"/>
      <c r="X882" s="239"/>
      <c r="Y882" s="239"/>
      <c r="Z882" s="239"/>
    </row>
    <row r="883" spans="1:26" ht="14.25" customHeight="1">
      <c r="A883" s="239"/>
      <c r="B883" s="239"/>
      <c r="C883" s="239"/>
      <c r="D883" s="239"/>
      <c r="E883" s="239"/>
      <c r="F883" s="239"/>
      <c r="G883" s="239"/>
      <c r="H883" s="239"/>
      <c r="I883" s="239"/>
      <c r="J883" s="239"/>
      <c r="K883" s="239"/>
      <c r="L883" s="239"/>
      <c r="M883" s="239"/>
      <c r="N883" s="239"/>
      <c r="O883" s="239"/>
      <c r="P883" s="239"/>
      <c r="Q883" s="239"/>
      <c r="R883" s="239"/>
      <c r="S883" s="239"/>
      <c r="T883" s="239"/>
      <c r="U883" s="239"/>
      <c r="V883" s="239"/>
      <c r="W883" s="239"/>
      <c r="X883" s="239"/>
      <c r="Y883" s="239"/>
      <c r="Z883" s="239"/>
    </row>
    <row r="884" spans="1:26" ht="14.25" customHeight="1">
      <c r="A884" s="239"/>
      <c r="B884" s="239"/>
      <c r="C884" s="239"/>
      <c r="D884" s="239"/>
      <c r="E884" s="239"/>
      <c r="F884" s="239"/>
      <c r="G884" s="239"/>
      <c r="H884" s="239"/>
      <c r="I884" s="239"/>
      <c r="J884" s="239"/>
      <c r="K884" s="239"/>
      <c r="L884" s="239"/>
      <c r="M884" s="239"/>
      <c r="N884" s="239"/>
      <c r="O884" s="239"/>
      <c r="P884" s="239"/>
      <c r="Q884" s="239"/>
      <c r="R884" s="239"/>
      <c r="S884" s="239"/>
      <c r="T884" s="239"/>
      <c r="U884" s="239"/>
      <c r="V884" s="239"/>
      <c r="W884" s="239"/>
      <c r="X884" s="239"/>
      <c r="Y884" s="239"/>
      <c r="Z884" s="239"/>
    </row>
    <row r="885" spans="1:26" ht="14.25" customHeight="1">
      <c r="A885" s="239"/>
      <c r="B885" s="239"/>
      <c r="C885" s="239"/>
      <c r="D885" s="239"/>
      <c r="E885" s="239"/>
      <c r="F885" s="239"/>
      <c r="G885" s="239"/>
      <c r="H885" s="239"/>
      <c r="I885" s="239"/>
      <c r="J885" s="239"/>
      <c r="K885" s="239"/>
      <c r="L885" s="239"/>
      <c r="M885" s="239"/>
      <c r="N885" s="239"/>
      <c r="O885" s="239"/>
      <c r="P885" s="239"/>
      <c r="Q885" s="239"/>
      <c r="R885" s="239"/>
      <c r="S885" s="239"/>
      <c r="T885" s="239"/>
      <c r="U885" s="239"/>
      <c r="V885" s="239"/>
      <c r="W885" s="239"/>
      <c r="X885" s="239"/>
      <c r="Y885" s="239"/>
      <c r="Z885" s="239"/>
    </row>
    <row r="886" spans="1:26" ht="14.25" customHeight="1">
      <c r="A886" s="239"/>
      <c r="B886" s="239"/>
      <c r="C886" s="239"/>
      <c r="D886" s="239"/>
      <c r="E886" s="239"/>
      <c r="F886" s="239"/>
      <c r="G886" s="239"/>
      <c r="H886" s="239"/>
      <c r="I886" s="239"/>
      <c r="J886" s="239"/>
      <c r="K886" s="239"/>
      <c r="L886" s="239"/>
      <c r="M886" s="239"/>
      <c r="N886" s="239"/>
      <c r="O886" s="239"/>
      <c r="P886" s="239"/>
      <c r="Q886" s="239"/>
      <c r="R886" s="239"/>
      <c r="S886" s="239"/>
      <c r="T886" s="239"/>
      <c r="U886" s="239"/>
      <c r="V886" s="239"/>
      <c r="W886" s="239"/>
      <c r="X886" s="239"/>
      <c r="Y886" s="239"/>
      <c r="Z886" s="239"/>
    </row>
    <row r="887" spans="1:26" ht="14.25" customHeight="1">
      <c r="A887" s="239"/>
      <c r="B887" s="239"/>
      <c r="C887" s="239"/>
      <c r="D887" s="239"/>
      <c r="E887" s="239"/>
      <c r="F887" s="239"/>
      <c r="G887" s="239"/>
      <c r="H887" s="239"/>
      <c r="I887" s="239"/>
      <c r="J887" s="239"/>
      <c r="K887" s="239"/>
      <c r="L887" s="239"/>
      <c r="M887" s="239"/>
      <c r="N887" s="239"/>
      <c r="O887" s="239"/>
      <c r="P887" s="239"/>
      <c r="Q887" s="239"/>
      <c r="R887" s="239"/>
      <c r="S887" s="239"/>
      <c r="T887" s="239"/>
      <c r="U887" s="239"/>
      <c r="V887" s="239"/>
      <c r="W887" s="239"/>
      <c r="X887" s="239"/>
      <c r="Y887" s="239"/>
      <c r="Z887" s="239"/>
    </row>
    <row r="888" spans="1:26" ht="14.25" customHeight="1">
      <c r="A888" s="239"/>
      <c r="B888" s="239"/>
      <c r="C888" s="239"/>
      <c r="D888" s="239"/>
      <c r="E888" s="239"/>
      <c r="F888" s="239"/>
      <c r="G888" s="239"/>
      <c r="H888" s="239"/>
      <c r="I888" s="239"/>
      <c r="J888" s="239"/>
      <c r="K888" s="239"/>
      <c r="L888" s="239"/>
      <c r="M888" s="239"/>
      <c r="N888" s="239"/>
      <c r="O888" s="239"/>
      <c r="P888" s="239"/>
      <c r="Q888" s="239"/>
      <c r="R888" s="239"/>
      <c r="S888" s="239"/>
      <c r="T888" s="239"/>
      <c r="U888" s="239"/>
      <c r="V888" s="239"/>
      <c r="W888" s="239"/>
      <c r="X888" s="239"/>
      <c r="Y888" s="239"/>
      <c r="Z888" s="239"/>
    </row>
    <row r="889" spans="1:26" ht="14.25" customHeight="1">
      <c r="A889" s="239"/>
      <c r="B889" s="239"/>
      <c r="C889" s="239"/>
      <c r="D889" s="239"/>
      <c r="E889" s="239"/>
      <c r="F889" s="239"/>
      <c r="G889" s="239"/>
      <c r="H889" s="239"/>
      <c r="I889" s="239"/>
      <c r="J889" s="239"/>
      <c r="K889" s="239"/>
      <c r="L889" s="239"/>
      <c r="M889" s="239"/>
      <c r="N889" s="239"/>
      <c r="O889" s="239"/>
      <c r="P889" s="239"/>
      <c r="Q889" s="239"/>
      <c r="R889" s="239"/>
      <c r="S889" s="239"/>
      <c r="T889" s="239"/>
      <c r="U889" s="239"/>
      <c r="V889" s="239"/>
      <c r="W889" s="239"/>
      <c r="X889" s="239"/>
      <c r="Y889" s="239"/>
      <c r="Z889" s="239"/>
    </row>
    <row r="890" spans="1:26" ht="14.25" customHeight="1">
      <c r="A890" s="239"/>
      <c r="B890" s="239"/>
      <c r="C890" s="239"/>
      <c r="D890" s="239"/>
      <c r="E890" s="239"/>
      <c r="F890" s="239"/>
      <c r="G890" s="239"/>
      <c r="H890" s="239"/>
      <c r="I890" s="239"/>
      <c r="J890" s="239"/>
      <c r="K890" s="239"/>
      <c r="L890" s="239"/>
      <c r="M890" s="239"/>
      <c r="N890" s="239"/>
      <c r="O890" s="239"/>
      <c r="P890" s="239"/>
      <c r="Q890" s="239"/>
      <c r="R890" s="239"/>
      <c r="S890" s="239"/>
      <c r="T890" s="239"/>
      <c r="U890" s="239"/>
      <c r="V890" s="239"/>
      <c r="W890" s="239"/>
      <c r="X890" s="239"/>
      <c r="Y890" s="239"/>
      <c r="Z890" s="239"/>
    </row>
    <row r="891" spans="1:26" ht="14.25" customHeight="1">
      <c r="A891" s="239"/>
      <c r="B891" s="239"/>
      <c r="C891" s="239"/>
      <c r="D891" s="239"/>
      <c r="E891" s="239"/>
      <c r="F891" s="239"/>
      <c r="G891" s="239"/>
      <c r="H891" s="239"/>
      <c r="I891" s="239"/>
      <c r="J891" s="239"/>
      <c r="K891" s="239"/>
      <c r="L891" s="239"/>
      <c r="M891" s="239"/>
      <c r="N891" s="239"/>
      <c r="O891" s="239"/>
      <c r="P891" s="239"/>
      <c r="Q891" s="239"/>
      <c r="R891" s="239"/>
      <c r="S891" s="239"/>
      <c r="T891" s="239"/>
      <c r="U891" s="239"/>
      <c r="V891" s="239"/>
      <c r="W891" s="239"/>
      <c r="X891" s="239"/>
      <c r="Y891" s="239"/>
      <c r="Z891" s="239"/>
    </row>
    <row r="892" spans="1:26" ht="14.25" customHeight="1">
      <c r="A892" s="239"/>
      <c r="B892" s="239"/>
      <c r="C892" s="239"/>
      <c r="D892" s="239"/>
      <c r="E892" s="239"/>
      <c r="F892" s="239"/>
      <c r="G892" s="239"/>
      <c r="H892" s="239"/>
      <c r="I892" s="239"/>
      <c r="J892" s="239"/>
      <c r="K892" s="239"/>
      <c r="L892" s="239"/>
      <c r="M892" s="239"/>
      <c r="N892" s="239"/>
      <c r="O892" s="239"/>
      <c r="P892" s="239"/>
      <c r="Q892" s="239"/>
      <c r="R892" s="239"/>
      <c r="S892" s="239"/>
      <c r="T892" s="239"/>
      <c r="U892" s="239"/>
      <c r="V892" s="239"/>
      <c r="W892" s="239"/>
      <c r="X892" s="239"/>
      <c r="Y892" s="239"/>
      <c r="Z892" s="239"/>
    </row>
    <row r="893" spans="1:26" ht="14.25" customHeight="1">
      <c r="A893" s="239"/>
      <c r="B893" s="239"/>
      <c r="C893" s="239"/>
      <c r="D893" s="239"/>
      <c r="E893" s="239"/>
      <c r="F893" s="239"/>
      <c r="G893" s="239"/>
      <c r="H893" s="239"/>
      <c r="I893" s="239"/>
      <c r="J893" s="239"/>
      <c r="K893" s="239"/>
      <c r="L893" s="239"/>
      <c r="M893" s="239"/>
      <c r="N893" s="239"/>
      <c r="O893" s="239"/>
      <c r="P893" s="239"/>
      <c r="Q893" s="239"/>
      <c r="R893" s="239"/>
      <c r="S893" s="239"/>
      <c r="T893" s="239"/>
      <c r="U893" s="239"/>
      <c r="V893" s="239"/>
      <c r="W893" s="239"/>
      <c r="X893" s="239"/>
      <c r="Y893" s="239"/>
      <c r="Z893" s="239"/>
    </row>
    <row r="894" spans="1:26" ht="14.25" customHeight="1">
      <c r="A894" s="239"/>
      <c r="B894" s="239"/>
      <c r="C894" s="239"/>
      <c r="D894" s="239"/>
      <c r="E894" s="239"/>
      <c r="F894" s="239"/>
      <c r="G894" s="239"/>
      <c r="H894" s="239"/>
      <c r="I894" s="239"/>
      <c r="J894" s="239"/>
      <c r="K894" s="239"/>
      <c r="L894" s="239"/>
      <c r="M894" s="239"/>
      <c r="N894" s="239"/>
      <c r="O894" s="239"/>
      <c r="P894" s="239"/>
      <c r="Q894" s="239"/>
      <c r="R894" s="239"/>
      <c r="S894" s="239"/>
      <c r="T894" s="239"/>
      <c r="U894" s="239"/>
      <c r="V894" s="239"/>
      <c r="W894" s="239"/>
      <c r="X894" s="239"/>
      <c r="Y894" s="239"/>
      <c r="Z894" s="239"/>
    </row>
    <row r="895" spans="1:26" ht="14.25" customHeight="1">
      <c r="A895" s="239"/>
      <c r="B895" s="239"/>
      <c r="C895" s="239"/>
      <c r="D895" s="239"/>
      <c r="E895" s="239"/>
      <c r="F895" s="239"/>
      <c r="G895" s="239"/>
      <c r="H895" s="239"/>
      <c r="I895" s="239"/>
      <c r="J895" s="239"/>
      <c r="K895" s="239"/>
      <c r="L895" s="239"/>
      <c r="M895" s="239"/>
      <c r="N895" s="239"/>
      <c r="O895" s="239"/>
      <c r="P895" s="239"/>
      <c r="Q895" s="239"/>
      <c r="R895" s="239"/>
      <c r="S895" s="239"/>
      <c r="T895" s="239"/>
      <c r="U895" s="239"/>
      <c r="V895" s="239"/>
      <c r="W895" s="239"/>
      <c r="X895" s="239"/>
      <c r="Y895" s="239"/>
      <c r="Z895" s="239"/>
    </row>
    <row r="896" spans="1:26" ht="14.25" customHeight="1">
      <c r="A896" s="239"/>
      <c r="B896" s="239"/>
      <c r="C896" s="239"/>
      <c r="D896" s="239"/>
      <c r="E896" s="239"/>
      <c r="F896" s="239"/>
      <c r="G896" s="239"/>
      <c r="H896" s="239"/>
      <c r="I896" s="239"/>
      <c r="J896" s="239"/>
      <c r="K896" s="239"/>
      <c r="L896" s="239"/>
      <c r="M896" s="239"/>
      <c r="N896" s="239"/>
      <c r="O896" s="239"/>
      <c r="P896" s="239"/>
      <c r="Q896" s="239"/>
      <c r="R896" s="239"/>
      <c r="S896" s="239"/>
      <c r="T896" s="239"/>
      <c r="U896" s="239"/>
      <c r="V896" s="239"/>
      <c r="W896" s="239"/>
      <c r="X896" s="239"/>
      <c r="Y896" s="239"/>
      <c r="Z896" s="239"/>
    </row>
    <row r="897" spans="1:26" ht="14.25" customHeight="1">
      <c r="A897" s="239"/>
      <c r="B897" s="239"/>
      <c r="C897" s="239"/>
      <c r="D897" s="239"/>
      <c r="E897" s="239"/>
      <c r="F897" s="239"/>
      <c r="G897" s="239"/>
      <c r="H897" s="239"/>
      <c r="I897" s="239"/>
      <c r="J897" s="239"/>
      <c r="K897" s="239"/>
      <c r="L897" s="239"/>
      <c r="M897" s="239"/>
      <c r="N897" s="239"/>
      <c r="O897" s="239"/>
      <c r="P897" s="239"/>
      <c r="Q897" s="239"/>
      <c r="R897" s="239"/>
      <c r="S897" s="239"/>
      <c r="T897" s="239"/>
      <c r="U897" s="239"/>
      <c r="V897" s="239"/>
      <c r="W897" s="239"/>
      <c r="X897" s="239"/>
      <c r="Y897" s="239"/>
      <c r="Z897" s="239"/>
    </row>
    <row r="898" spans="1:26" ht="14.25" customHeight="1">
      <c r="A898" s="239"/>
      <c r="B898" s="239"/>
      <c r="C898" s="239"/>
      <c r="D898" s="239"/>
      <c r="E898" s="239"/>
      <c r="F898" s="239"/>
      <c r="G898" s="239"/>
      <c r="H898" s="239"/>
      <c r="I898" s="239"/>
      <c r="J898" s="239"/>
      <c r="K898" s="239"/>
      <c r="L898" s="239"/>
      <c r="M898" s="239"/>
      <c r="N898" s="239"/>
      <c r="O898" s="239"/>
      <c r="P898" s="239"/>
      <c r="Q898" s="239"/>
      <c r="R898" s="239"/>
      <c r="S898" s="239"/>
      <c r="T898" s="239"/>
      <c r="U898" s="239"/>
      <c r="V898" s="239"/>
      <c r="W898" s="239"/>
      <c r="X898" s="239"/>
      <c r="Y898" s="239"/>
      <c r="Z898" s="239"/>
    </row>
    <row r="899" spans="1:26" ht="14.25" customHeight="1">
      <c r="A899" s="239"/>
      <c r="B899" s="239"/>
      <c r="C899" s="239"/>
      <c r="D899" s="239"/>
      <c r="E899" s="239"/>
      <c r="F899" s="239"/>
      <c r="G899" s="239"/>
      <c r="H899" s="239"/>
      <c r="I899" s="239"/>
      <c r="J899" s="239"/>
      <c r="K899" s="239"/>
      <c r="L899" s="239"/>
      <c r="M899" s="239"/>
      <c r="N899" s="239"/>
      <c r="O899" s="239"/>
      <c r="P899" s="239"/>
      <c r="Q899" s="239"/>
      <c r="R899" s="239"/>
      <c r="S899" s="239"/>
      <c r="T899" s="239"/>
      <c r="U899" s="239"/>
      <c r="V899" s="239"/>
      <c r="W899" s="239"/>
      <c r="X899" s="239"/>
      <c r="Y899" s="239"/>
      <c r="Z899" s="239"/>
    </row>
    <row r="900" spans="1:26" ht="14.25" customHeight="1">
      <c r="A900" s="239"/>
      <c r="B900" s="239"/>
      <c r="C900" s="239"/>
      <c r="D900" s="239"/>
      <c r="E900" s="239"/>
      <c r="F900" s="239"/>
      <c r="G900" s="239"/>
      <c r="H900" s="239"/>
      <c r="I900" s="239"/>
      <c r="J900" s="239"/>
      <c r="K900" s="239"/>
      <c r="L900" s="239"/>
      <c r="M900" s="239"/>
      <c r="N900" s="239"/>
      <c r="O900" s="239"/>
      <c r="P900" s="239"/>
      <c r="Q900" s="239"/>
      <c r="R900" s="239"/>
      <c r="S900" s="239"/>
      <c r="T900" s="239"/>
      <c r="U900" s="239"/>
      <c r="V900" s="239"/>
      <c r="W900" s="239"/>
      <c r="X900" s="239"/>
      <c r="Y900" s="239"/>
      <c r="Z900" s="239"/>
    </row>
    <row r="901" spans="1:26" ht="14.25" customHeight="1">
      <c r="A901" s="239"/>
      <c r="B901" s="239"/>
      <c r="C901" s="239"/>
      <c r="D901" s="239"/>
      <c r="E901" s="239"/>
      <c r="F901" s="239"/>
      <c r="G901" s="239"/>
      <c r="H901" s="239"/>
      <c r="I901" s="239"/>
      <c r="J901" s="239"/>
      <c r="K901" s="239"/>
      <c r="L901" s="239"/>
      <c r="M901" s="239"/>
      <c r="N901" s="239"/>
      <c r="O901" s="239"/>
      <c r="P901" s="239"/>
      <c r="Q901" s="239"/>
      <c r="R901" s="239"/>
      <c r="S901" s="239"/>
      <c r="T901" s="239"/>
      <c r="U901" s="239"/>
      <c r="V901" s="239"/>
      <c r="W901" s="239"/>
      <c r="X901" s="239"/>
      <c r="Y901" s="239"/>
      <c r="Z901" s="239"/>
    </row>
    <row r="902" spans="1:26" ht="14.25" customHeight="1">
      <c r="A902" s="239"/>
      <c r="B902" s="239"/>
      <c r="C902" s="239"/>
      <c r="D902" s="239"/>
      <c r="E902" s="239"/>
      <c r="F902" s="239"/>
      <c r="G902" s="239"/>
      <c r="H902" s="239"/>
      <c r="I902" s="239"/>
      <c r="J902" s="239"/>
      <c r="K902" s="239"/>
      <c r="L902" s="239"/>
      <c r="M902" s="239"/>
      <c r="N902" s="239"/>
      <c r="O902" s="239"/>
      <c r="P902" s="239"/>
      <c r="Q902" s="239"/>
      <c r="R902" s="239"/>
      <c r="S902" s="239"/>
      <c r="T902" s="239"/>
      <c r="U902" s="239"/>
      <c r="V902" s="239"/>
      <c r="W902" s="239"/>
      <c r="X902" s="239"/>
      <c r="Y902" s="239"/>
      <c r="Z902" s="239"/>
    </row>
    <row r="903" spans="1:26" ht="14.25" customHeight="1">
      <c r="A903" s="239"/>
      <c r="B903" s="239"/>
      <c r="C903" s="239"/>
      <c r="D903" s="239"/>
      <c r="E903" s="239"/>
      <c r="F903" s="239"/>
      <c r="G903" s="239"/>
      <c r="H903" s="239"/>
      <c r="I903" s="239"/>
      <c r="J903" s="239"/>
      <c r="K903" s="239"/>
      <c r="L903" s="239"/>
      <c r="M903" s="239"/>
      <c r="N903" s="239"/>
      <c r="O903" s="239"/>
      <c r="P903" s="239"/>
      <c r="Q903" s="239"/>
      <c r="R903" s="239"/>
      <c r="S903" s="239"/>
      <c r="T903" s="239"/>
      <c r="U903" s="239"/>
      <c r="V903" s="239"/>
      <c r="W903" s="239"/>
      <c r="X903" s="239"/>
      <c r="Y903" s="239"/>
      <c r="Z903" s="239"/>
    </row>
    <row r="904" spans="1:26" ht="14.25" customHeight="1">
      <c r="A904" s="239"/>
      <c r="B904" s="239"/>
      <c r="C904" s="239"/>
      <c r="D904" s="239"/>
      <c r="E904" s="239"/>
      <c r="F904" s="239"/>
      <c r="G904" s="239"/>
      <c r="H904" s="239"/>
      <c r="I904" s="239"/>
      <c r="J904" s="239"/>
      <c r="K904" s="239"/>
      <c r="L904" s="239"/>
      <c r="M904" s="239"/>
      <c r="N904" s="239"/>
      <c r="O904" s="239"/>
      <c r="P904" s="239"/>
      <c r="Q904" s="239"/>
      <c r="R904" s="239"/>
      <c r="S904" s="239"/>
      <c r="T904" s="239"/>
      <c r="U904" s="239"/>
      <c r="V904" s="239"/>
      <c r="W904" s="239"/>
      <c r="X904" s="239"/>
      <c r="Y904" s="239"/>
      <c r="Z904" s="239"/>
    </row>
    <row r="905" spans="1:26" ht="14.25" customHeight="1">
      <c r="A905" s="239"/>
      <c r="B905" s="239"/>
      <c r="C905" s="239"/>
      <c r="D905" s="239"/>
      <c r="E905" s="239"/>
      <c r="F905" s="239"/>
      <c r="G905" s="239"/>
      <c r="H905" s="239"/>
      <c r="I905" s="239"/>
      <c r="J905" s="239"/>
      <c r="K905" s="239"/>
      <c r="L905" s="239"/>
      <c r="M905" s="239"/>
      <c r="N905" s="239"/>
      <c r="O905" s="239"/>
      <c r="P905" s="239"/>
      <c r="Q905" s="239"/>
      <c r="R905" s="239"/>
      <c r="S905" s="239"/>
      <c r="T905" s="239"/>
      <c r="U905" s="239"/>
      <c r="V905" s="239"/>
      <c r="W905" s="239"/>
      <c r="X905" s="239"/>
      <c r="Y905" s="239"/>
      <c r="Z905" s="239"/>
    </row>
    <row r="906" spans="1:26" ht="14.25" customHeight="1">
      <c r="A906" s="239"/>
      <c r="B906" s="239"/>
      <c r="C906" s="239"/>
      <c r="D906" s="239"/>
      <c r="E906" s="239"/>
      <c r="F906" s="239"/>
      <c r="G906" s="239"/>
      <c r="H906" s="239"/>
      <c r="I906" s="239"/>
      <c r="J906" s="239"/>
      <c r="K906" s="239"/>
      <c r="L906" s="239"/>
      <c r="M906" s="239"/>
      <c r="N906" s="239"/>
      <c r="O906" s="239"/>
      <c r="P906" s="239"/>
      <c r="Q906" s="239"/>
      <c r="R906" s="239"/>
      <c r="S906" s="239"/>
      <c r="T906" s="239"/>
      <c r="U906" s="239"/>
      <c r="V906" s="239"/>
      <c r="W906" s="239"/>
      <c r="X906" s="239"/>
      <c r="Y906" s="239"/>
      <c r="Z906" s="239"/>
    </row>
    <row r="907" spans="1:26" ht="14.25" customHeight="1">
      <c r="A907" s="239"/>
      <c r="B907" s="239"/>
      <c r="C907" s="239"/>
      <c r="D907" s="239"/>
      <c r="E907" s="239"/>
      <c r="F907" s="239"/>
      <c r="G907" s="239"/>
      <c r="H907" s="239"/>
      <c r="I907" s="239"/>
      <c r="J907" s="239"/>
      <c r="K907" s="239"/>
      <c r="L907" s="239"/>
      <c r="M907" s="239"/>
      <c r="N907" s="239"/>
      <c r="O907" s="239"/>
      <c r="P907" s="239"/>
      <c r="Q907" s="239"/>
      <c r="R907" s="239"/>
      <c r="S907" s="239"/>
      <c r="T907" s="239"/>
      <c r="U907" s="239"/>
      <c r="V907" s="239"/>
      <c r="W907" s="239"/>
      <c r="X907" s="239"/>
      <c r="Y907" s="239"/>
      <c r="Z907" s="239"/>
    </row>
    <row r="908" spans="1:26" ht="14.25" customHeight="1">
      <c r="A908" s="239"/>
      <c r="B908" s="239"/>
      <c r="C908" s="239"/>
      <c r="D908" s="239"/>
      <c r="E908" s="239"/>
      <c r="F908" s="239"/>
      <c r="G908" s="239"/>
      <c r="H908" s="239"/>
      <c r="I908" s="239"/>
      <c r="J908" s="239"/>
      <c r="K908" s="239"/>
      <c r="L908" s="239"/>
      <c r="M908" s="239"/>
      <c r="N908" s="239"/>
      <c r="O908" s="239"/>
      <c r="P908" s="239"/>
      <c r="Q908" s="239"/>
      <c r="R908" s="239"/>
      <c r="S908" s="239"/>
      <c r="T908" s="239"/>
      <c r="U908" s="239"/>
      <c r="V908" s="239"/>
      <c r="W908" s="239"/>
      <c r="X908" s="239"/>
      <c r="Y908" s="239"/>
      <c r="Z908" s="239"/>
    </row>
    <row r="909" spans="1:26" ht="14.25" customHeight="1">
      <c r="A909" s="239"/>
      <c r="B909" s="239"/>
      <c r="C909" s="239"/>
      <c r="D909" s="239"/>
      <c r="E909" s="239"/>
      <c r="F909" s="239"/>
      <c r="G909" s="239"/>
      <c r="H909" s="239"/>
      <c r="I909" s="239"/>
      <c r="J909" s="239"/>
      <c r="K909" s="239"/>
      <c r="L909" s="239"/>
      <c r="M909" s="239"/>
      <c r="N909" s="239"/>
      <c r="O909" s="239"/>
      <c r="P909" s="239"/>
      <c r="Q909" s="239"/>
      <c r="R909" s="239"/>
      <c r="S909" s="239"/>
      <c r="T909" s="239"/>
      <c r="U909" s="239"/>
      <c r="V909" s="239"/>
      <c r="W909" s="239"/>
      <c r="X909" s="239"/>
      <c r="Y909" s="239"/>
      <c r="Z909" s="239"/>
    </row>
    <row r="910" spans="1:26" ht="14.25" customHeight="1">
      <c r="A910" s="239"/>
      <c r="B910" s="239"/>
      <c r="C910" s="239"/>
      <c r="D910" s="239"/>
      <c r="E910" s="239"/>
      <c r="F910" s="239"/>
      <c r="G910" s="239"/>
      <c r="H910" s="239"/>
      <c r="I910" s="239"/>
      <c r="J910" s="239"/>
      <c r="K910" s="239"/>
      <c r="L910" s="239"/>
      <c r="M910" s="239"/>
      <c r="N910" s="239"/>
      <c r="O910" s="239"/>
      <c r="P910" s="239"/>
      <c r="Q910" s="239"/>
      <c r="R910" s="239"/>
      <c r="S910" s="239"/>
      <c r="T910" s="239"/>
      <c r="U910" s="239"/>
      <c r="V910" s="239"/>
      <c r="W910" s="239"/>
      <c r="X910" s="239"/>
      <c r="Y910" s="239"/>
      <c r="Z910" s="239"/>
    </row>
    <row r="911" spans="1:26" ht="14.25" customHeight="1">
      <c r="A911" s="239"/>
      <c r="B911" s="239"/>
      <c r="C911" s="239"/>
      <c r="D911" s="239"/>
      <c r="E911" s="239"/>
      <c r="F911" s="239"/>
      <c r="G911" s="239"/>
      <c r="H911" s="239"/>
      <c r="I911" s="239"/>
      <c r="J911" s="239"/>
      <c r="K911" s="239"/>
      <c r="L911" s="239"/>
      <c r="M911" s="239"/>
      <c r="N911" s="239"/>
      <c r="O911" s="239"/>
      <c r="P911" s="239"/>
      <c r="Q911" s="239"/>
      <c r="R911" s="239"/>
      <c r="S911" s="239"/>
      <c r="T911" s="239"/>
      <c r="U911" s="239"/>
      <c r="V911" s="239"/>
      <c r="W911" s="239"/>
      <c r="X911" s="239"/>
      <c r="Y911" s="239"/>
      <c r="Z911" s="239"/>
    </row>
    <row r="912" spans="1:26" ht="14.25" customHeight="1">
      <c r="A912" s="239"/>
      <c r="B912" s="239"/>
      <c r="C912" s="239"/>
      <c r="D912" s="239"/>
      <c r="E912" s="239"/>
      <c r="F912" s="239"/>
      <c r="G912" s="239"/>
      <c r="H912" s="239"/>
      <c r="I912" s="239"/>
      <c r="J912" s="239"/>
      <c r="K912" s="239"/>
      <c r="L912" s="239"/>
      <c r="M912" s="239"/>
      <c r="N912" s="239"/>
      <c r="O912" s="239"/>
      <c r="P912" s="239"/>
      <c r="Q912" s="239"/>
      <c r="R912" s="239"/>
      <c r="S912" s="239"/>
      <c r="T912" s="239"/>
      <c r="U912" s="239"/>
      <c r="V912" s="239"/>
      <c r="W912" s="239"/>
      <c r="X912" s="239"/>
      <c r="Y912" s="239"/>
      <c r="Z912" s="239"/>
    </row>
    <row r="913" spans="1:26" ht="14.25" customHeight="1">
      <c r="A913" s="239"/>
      <c r="B913" s="239"/>
      <c r="C913" s="239"/>
      <c r="D913" s="239"/>
      <c r="E913" s="239"/>
      <c r="F913" s="239"/>
      <c r="G913" s="239"/>
      <c r="H913" s="239"/>
      <c r="I913" s="239"/>
      <c r="J913" s="239"/>
      <c r="K913" s="239"/>
      <c r="L913" s="239"/>
      <c r="M913" s="239"/>
      <c r="N913" s="239"/>
      <c r="O913" s="239"/>
      <c r="P913" s="239"/>
      <c r="Q913" s="239"/>
      <c r="R913" s="239"/>
      <c r="S913" s="239"/>
      <c r="T913" s="239"/>
      <c r="U913" s="239"/>
      <c r="V913" s="239"/>
      <c r="W913" s="239"/>
      <c r="X913" s="239"/>
      <c r="Y913" s="239"/>
      <c r="Z913" s="239"/>
    </row>
    <row r="914" spans="1:26" ht="14.25" customHeight="1">
      <c r="A914" s="239"/>
      <c r="B914" s="239"/>
      <c r="C914" s="239"/>
      <c r="D914" s="239"/>
      <c r="E914" s="239"/>
      <c r="F914" s="239"/>
      <c r="G914" s="239"/>
      <c r="H914" s="239"/>
      <c r="I914" s="239"/>
      <c r="J914" s="239"/>
      <c r="K914" s="239"/>
      <c r="L914" s="239"/>
      <c r="M914" s="239"/>
      <c r="N914" s="239"/>
      <c r="O914" s="239"/>
      <c r="P914" s="239"/>
      <c r="Q914" s="239"/>
      <c r="R914" s="239"/>
      <c r="S914" s="239"/>
      <c r="T914" s="239"/>
      <c r="U914" s="239"/>
      <c r="V914" s="239"/>
      <c r="W914" s="239"/>
      <c r="X914" s="239"/>
      <c r="Y914" s="239"/>
      <c r="Z914" s="239"/>
    </row>
    <row r="915" spans="1:26" ht="14.25" customHeight="1">
      <c r="A915" s="239"/>
      <c r="B915" s="239"/>
      <c r="C915" s="239"/>
      <c r="D915" s="239"/>
      <c r="E915" s="239"/>
      <c r="F915" s="239"/>
      <c r="G915" s="239"/>
      <c r="H915" s="239"/>
      <c r="I915" s="239"/>
      <c r="J915" s="239"/>
      <c r="K915" s="239"/>
      <c r="L915" s="239"/>
      <c r="M915" s="239"/>
      <c r="N915" s="239"/>
      <c r="O915" s="239"/>
      <c r="P915" s="239"/>
      <c r="Q915" s="239"/>
      <c r="R915" s="239"/>
      <c r="S915" s="239"/>
      <c r="T915" s="239"/>
      <c r="U915" s="239"/>
      <c r="V915" s="239"/>
      <c r="W915" s="239"/>
      <c r="X915" s="239"/>
      <c r="Y915" s="239"/>
      <c r="Z915" s="239"/>
    </row>
    <row r="916" spans="1:26" ht="14.25" customHeight="1">
      <c r="A916" s="239"/>
      <c r="B916" s="239"/>
      <c r="C916" s="239"/>
      <c r="D916" s="239"/>
      <c r="E916" s="239"/>
      <c r="F916" s="239"/>
      <c r="G916" s="239"/>
      <c r="H916" s="239"/>
      <c r="I916" s="239"/>
      <c r="J916" s="239"/>
      <c r="K916" s="239"/>
      <c r="L916" s="239"/>
      <c r="M916" s="239"/>
      <c r="N916" s="239"/>
      <c r="O916" s="239"/>
      <c r="P916" s="239"/>
      <c r="Q916" s="239"/>
      <c r="R916" s="239"/>
      <c r="S916" s="239"/>
      <c r="T916" s="239"/>
      <c r="U916" s="239"/>
      <c r="V916" s="239"/>
      <c r="W916" s="239"/>
      <c r="X916" s="239"/>
      <c r="Y916" s="239"/>
      <c r="Z916" s="239"/>
    </row>
    <row r="917" spans="1:26" ht="14.25" customHeight="1">
      <c r="A917" s="239"/>
      <c r="B917" s="239"/>
      <c r="C917" s="239"/>
      <c r="D917" s="239"/>
      <c r="E917" s="239"/>
      <c r="F917" s="239"/>
      <c r="G917" s="239"/>
      <c r="H917" s="239"/>
      <c r="I917" s="239"/>
      <c r="J917" s="239"/>
      <c r="K917" s="239"/>
      <c r="L917" s="239"/>
      <c r="M917" s="239"/>
      <c r="N917" s="239"/>
      <c r="O917" s="239"/>
      <c r="P917" s="239"/>
      <c r="Q917" s="239"/>
      <c r="R917" s="239"/>
      <c r="S917" s="239"/>
      <c r="T917" s="239"/>
      <c r="U917" s="239"/>
      <c r="V917" s="239"/>
      <c r="W917" s="239"/>
      <c r="X917" s="239"/>
      <c r="Y917" s="239"/>
      <c r="Z917" s="239"/>
    </row>
    <row r="918" spans="1:26" ht="14.25" customHeight="1">
      <c r="A918" s="239"/>
      <c r="B918" s="239"/>
      <c r="C918" s="239"/>
      <c r="D918" s="239"/>
      <c r="E918" s="239"/>
      <c r="F918" s="239"/>
      <c r="G918" s="239"/>
      <c r="H918" s="239"/>
      <c r="I918" s="239"/>
      <c r="J918" s="239"/>
      <c r="K918" s="239"/>
      <c r="L918" s="239"/>
      <c r="M918" s="239"/>
      <c r="N918" s="239"/>
      <c r="O918" s="239"/>
      <c r="P918" s="239"/>
      <c r="Q918" s="239"/>
      <c r="R918" s="239"/>
      <c r="S918" s="239"/>
      <c r="T918" s="239"/>
      <c r="U918" s="239"/>
      <c r="V918" s="239"/>
      <c r="W918" s="239"/>
      <c r="X918" s="239"/>
      <c r="Y918" s="239"/>
      <c r="Z918" s="239"/>
    </row>
    <row r="919" spans="1:26" ht="14.25" customHeight="1">
      <c r="A919" s="239"/>
      <c r="B919" s="239"/>
      <c r="C919" s="239"/>
      <c r="D919" s="239"/>
      <c r="E919" s="239"/>
      <c r="F919" s="239"/>
      <c r="G919" s="239"/>
      <c r="H919" s="239"/>
      <c r="I919" s="239"/>
      <c r="J919" s="239"/>
      <c r="K919" s="239"/>
      <c r="L919" s="239"/>
      <c r="M919" s="239"/>
      <c r="N919" s="239"/>
      <c r="O919" s="239"/>
      <c r="P919" s="239"/>
      <c r="Q919" s="239"/>
      <c r="R919" s="239"/>
      <c r="S919" s="239"/>
      <c r="T919" s="239"/>
      <c r="U919" s="239"/>
      <c r="V919" s="239"/>
      <c r="W919" s="239"/>
      <c r="X919" s="239"/>
      <c r="Y919" s="239"/>
      <c r="Z919" s="239"/>
    </row>
    <row r="920" spans="1:26" ht="14.25" customHeight="1">
      <c r="A920" s="239"/>
      <c r="B920" s="239"/>
      <c r="C920" s="239"/>
      <c r="D920" s="239"/>
      <c r="E920" s="239"/>
      <c r="F920" s="239"/>
      <c r="G920" s="239"/>
      <c r="H920" s="239"/>
      <c r="I920" s="239"/>
      <c r="J920" s="239"/>
      <c r="K920" s="239"/>
      <c r="L920" s="239"/>
      <c r="M920" s="239"/>
      <c r="N920" s="239"/>
      <c r="O920" s="239"/>
      <c r="P920" s="239"/>
      <c r="Q920" s="239"/>
      <c r="R920" s="239"/>
      <c r="S920" s="239"/>
      <c r="T920" s="239"/>
      <c r="U920" s="239"/>
      <c r="V920" s="239"/>
      <c r="W920" s="239"/>
      <c r="X920" s="239"/>
      <c r="Y920" s="239"/>
      <c r="Z920" s="239"/>
    </row>
    <row r="921" spans="1:26" ht="14.25" customHeight="1">
      <c r="A921" s="239"/>
      <c r="B921" s="239"/>
      <c r="C921" s="239"/>
      <c r="D921" s="239"/>
      <c r="E921" s="239"/>
      <c r="F921" s="239"/>
      <c r="G921" s="239"/>
      <c r="H921" s="239"/>
      <c r="I921" s="239"/>
      <c r="J921" s="239"/>
      <c r="K921" s="239"/>
      <c r="L921" s="239"/>
      <c r="M921" s="239"/>
      <c r="N921" s="239"/>
      <c r="O921" s="239"/>
      <c r="P921" s="239"/>
      <c r="Q921" s="239"/>
      <c r="R921" s="239"/>
      <c r="S921" s="239"/>
      <c r="T921" s="239"/>
      <c r="U921" s="239"/>
      <c r="V921" s="239"/>
      <c r="W921" s="239"/>
      <c r="X921" s="239"/>
      <c r="Y921" s="239"/>
      <c r="Z921" s="239"/>
    </row>
    <row r="922" spans="1:26" ht="14.25" customHeight="1">
      <c r="A922" s="239"/>
      <c r="B922" s="239"/>
      <c r="C922" s="239"/>
      <c r="D922" s="239"/>
      <c r="E922" s="239"/>
      <c r="F922" s="239"/>
      <c r="G922" s="239"/>
      <c r="H922" s="239"/>
      <c r="I922" s="239"/>
      <c r="J922" s="239"/>
      <c r="K922" s="239"/>
      <c r="L922" s="239"/>
      <c r="M922" s="239"/>
      <c r="N922" s="239"/>
      <c r="O922" s="239"/>
      <c r="P922" s="239"/>
      <c r="Q922" s="239"/>
      <c r="R922" s="239"/>
      <c r="S922" s="239"/>
      <c r="T922" s="239"/>
      <c r="U922" s="239"/>
      <c r="V922" s="239"/>
      <c r="W922" s="239"/>
      <c r="X922" s="239"/>
      <c r="Y922" s="239"/>
      <c r="Z922" s="239"/>
    </row>
    <row r="923" spans="1:26" ht="14.25" customHeight="1">
      <c r="A923" s="239"/>
      <c r="B923" s="239"/>
      <c r="C923" s="239"/>
      <c r="D923" s="239"/>
      <c r="E923" s="239"/>
      <c r="F923" s="239"/>
      <c r="G923" s="239"/>
      <c r="H923" s="239"/>
      <c r="I923" s="239"/>
      <c r="J923" s="239"/>
      <c r="K923" s="239"/>
      <c r="L923" s="239"/>
      <c r="M923" s="239"/>
      <c r="N923" s="239"/>
      <c r="O923" s="239"/>
      <c r="P923" s="239"/>
      <c r="Q923" s="239"/>
      <c r="R923" s="239"/>
      <c r="S923" s="239"/>
      <c r="T923" s="239"/>
      <c r="U923" s="239"/>
      <c r="V923" s="239"/>
      <c r="W923" s="239"/>
      <c r="X923" s="239"/>
      <c r="Y923" s="239"/>
      <c r="Z923" s="239"/>
    </row>
    <row r="924" spans="1:26" ht="14.25" customHeight="1">
      <c r="A924" s="239"/>
      <c r="B924" s="239"/>
      <c r="C924" s="239"/>
      <c r="D924" s="239"/>
      <c r="E924" s="239"/>
      <c r="F924" s="239"/>
      <c r="G924" s="239"/>
      <c r="H924" s="239"/>
      <c r="I924" s="239"/>
      <c r="J924" s="239"/>
      <c r="K924" s="239"/>
      <c r="L924" s="239"/>
      <c r="M924" s="239"/>
      <c r="N924" s="239"/>
      <c r="O924" s="239"/>
      <c r="P924" s="239"/>
      <c r="Q924" s="239"/>
      <c r="R924" s="239"/>
      <c r="S924" s="239"/>
      <c r="T924" s="239"/>
      <c r="U924" s="239"/>
      <c r="V924" s="239"/>
      <c r="W924" s="239"/>
      <c r="X924" s="239"/>
      <c r="Y924" s="239"/>
      <c r="Z924" s="239"/>
    </row>
    <row r="925" spans="1:26" ht="14.25" customHeight="1">
      <c r="A925" s="239"/>
      <c r="B925" s="239"/>
      <c r="C925" s="239"/>
      <c r="D925" s="239"/>
      <c r="E925" s="239"/>
      <c r="F925" s="239"/>
      <c r="G925" s="239"/>
      <c r="H925" s="239"/>
      <c r="I925" s="239"/>
      <c r="J925" s="239"/>
      <c r="K925" s="239"/>
      <c r="L925" s="239"/>
      <c r="M925" s="239"/>
      <c r="N925" s="239"/>
      <c r="O925" s="239"/>
      <c r="P925" s="239"/>
      <c r="Q925" s="239"/>
      <c r="R925" s="239"/>
      <c r="S925" s="239"/>
      <c r="T925" s="239"/>
      <c r="U925" s="239"/>
      <c r="V925" s="239"/>
      <c r="W925" s="239"/>
      <c r="X925" s="239"/>
      <c r="Y925" s="239"/>
      <c r="Z925" s="239"/>
    </row>
    <row r="926" spans="1:26" ht="14.25" customHeight="1">
      <c r="A926" s="239"/>
      <c r="B926" s="239"/>
      <c r="C926" s="239"/>
      <c r="D926" s="239"/>
      <c r="E926" s="239"/>
      <c r="F926" s="239"/>
      <c r="G926" s="239"/>
      <c r="H926" s="239"/>
      <c r="I926" s="239"/>
      <c r="J926" s="239"/>
      <c r="K926" s="239"/>
      <c r="L926" s="239"/>
      <c r="M926" s="239"/>
      <c r="N926" s="239"/>
      <c r="O926" s="239"/>
      <c r="P926" s="239"/>
      <c r="Q926" s="239"/>
      <c r="R926" s="239"/>
      <c r="S926" s="239"/>
      <c r="T926" s="239"/>
      <c r="U926" s="239"/>
      <c r="V926" s="239"/>
      <c r="W926" s="239"/>
      <c r="X926" s="239"/>
      <c r="Y926" s="239"/>
      <c r="Z926" s="239"/>
    </row>
    <row r="927" spans="1:26" ht="14.25" customHeight="1">
      <c r="A927" s="239"/>
      <c r="B927" s="239"/>
      <c r="C927" s="239"/>
      <c r="D927" s="239"/>
      <c r="E927" s="239"/>
      <c r="F927" s="239"/>
      <c r="G927" s="239"/>
      <c r="H927" s="239"/>
      <c r="I927" s="239"/>
      <c r="J927" s="239"/>
      <c r="K927" s="239"/>
      <c r="L927" s="239"/>
      <c r="M927" s="239"/>
      <c r="N927" s="239"/>
      <c r="O927" s="239"/>
      <c r="P927" s="239"/>
      <c r="Q927" s="239"/>
      <c r="R927" s="239"/>
      <c r="S927" s="239"/>
      <c r="T927" s="239"/>
      <c r="U927" s="239"/>
      <c r="V927" s="239"/>
      <c r="W927" s="239"/>
      <c r="X927" s="239"/>
      <c r="Y927" s="239"/>
      <c r="Z927" s="239"/>
    </row>
    <row r="928" spans="1:26" ht="14.25" customHeight="1">
      <c r="A928" s="239"/>
      <c r="B928" s="239"/>
      <c r="C928" s="239"/>
      <c r="D928" s="239"/>
      <c r="E928" s="239"/>
      <c r="F928" s="239"/>
      <c r="G928" s="239"/>
      <c r="H928" s="239"/>
      <c r="I928" s="239"/>
      <c r="J928" s="239"/>
      <c r="K928" s="239"/>
      <c r="L928" s="239"/>
      <c r="M928" s="239"/>
      <c r="N928" s="239"/>
      <c r="O928" s="239"/>
      <c r="P928" s="239"/>
      <c r="Q928" s="239"/>
      <c r="R928" s="239"/>
      <c r="S928" s="239"/>
      <c r="T928" s="239"/>
      <c r="U928" s="239"/>
      <c r="V928" s="239"/>
      <c r="W928" s="239"/>
      <c r="X928" s="239"/>
      <c r="Y928" s="239"/>
      <c r="Z928" s="239"/>
    </row>
    <row r="929" spans="1:26" ht="14.25" customHeight="1">
      <c r="A929" s="239"/>
      <c r="B929" s="239"/>
      <c r="C929" s="239"/>
      <c r="D929" s="239"/>
      <c r="E929" s="239"/>
      <c r="F929" s="239"/>
      <c r="G929" s="239"/>
      <c r="H929" s="239"/>
      <c r="I929" s="239"/>
      <c r="J929" s="239"/>
      <c r="K929" s="239"/>
      <c r="L929" s="239"/>
      <c r="M929" s="239"/>
      <c r="N929" s="239"/>
      <c r="O929" s="239"/>
      <c r="P929" s="239"/>
      <c r="Q929" s="239"/>
      <c r="R929" s="239"/>
      <c r="S929" s="239"/>
      <c r="T929" s="239"/>
      <c r="U929" s="239"/>
      <c r="V929" s="239"/>
      <c r="W929" s="239"/>
      <c r="X929" s="239"/>
      <c r="Y929" s="239"/>
      <c r="Z929" s="239"/>
    </row>
    <row r="930" spans="1:26" ht="14.25" customHeight="1">
      <c r="A930" s="239"/>
      <c r="B930" s="239"/>
      <c r="C930" s="239"/>
      <c r="D930" s="239"/>
      <c r="E930" s="239"/>
      <c r="F930" s="239"/>
      <c r="G930" s="239"/>
      <c r="H930" s="239"/>
      <c r="I930" s="239"/>
      <c r="J930" s="239"/>
      <c r="K930" s="239"/>
      <c r="L930" s="239"/>
      <c r="M930" s="239"/>
      <c r="N930" s="239"/>
      <c r="O930" s="239"/>
      <c r="P930" s="239"/>
      <c r="Q930" s="239"/>
      <c r="R930" s="239"/>
      <c r="S930" s="239"/>
      <c r="T930" s="239"/>
      <c r="U930" s="239"/>
      <c r="V930" s="239"/>
      <c r="W930" s="239"/>
      <c r="X930" s="239"/>
      <c r="Y930" s="239"/>
      <c r="Z930" s="239"/>
    </row>
    <row r="931" spans="1:26" ht="14.25" customHeight="1">
      <c r="A931" s="239"/>
      <c r="B931" s="239"/>
      <c r="C931" s="239"/>
      <c r="D931" s="239"/>
      <c r="E931" s="239"/>
      <c r="F931" s="239"/>
      <c r="G931" s="239"/>
      <c r="H931" s="239"/>
      <c r="I931" s="239"/>
      <c r="J931" s="239"/>
      <c r="K931" s="239"/>
      <c r="L931" s="239"/>
      <c r="M931" s="239"/>
      <c r="N931" s="239"/>
      <c r="O931" s="239"/>
      <c r="P931" s="239"/>
      <c r="Q931" s="239"/>
      <c r="R931" s="239"/>
      <c r="S931" s="239"/>
      <c r="T931" s="239"/>
      <c r="U931" s="239"/>
      <c r="V931" s="239"/>
      <c r="W931" s="239"/>
      <c r="X931" s="239"/>
      <c r="Y931" s="239"/>
      <c r="Z931" s="239"/>
    </row>
    <row r="932" spans="1:26" ht="14.25" customHeight="1">
      <c r="A932" s="239"/>
      <c r="B932" s="239"/>
      <c r="C932" s="239"/>
      <c r="D932" s="239"/>
      <c r="E932" s="239"/>
      <c r="F932" s="239"/>
      <c r="G932" s="239"/>
      <c r="H932" s="239"/>
      <c r="I932" s="239"/>
      <c r="J932" s="239"/>
      <c r="K932" s="239"/>
      <c r="L932" s="239"/>
      <c r="M932" s="239"/>
      <c r="N932" s="239"/>
      <c r="O932" s="239"/>
      <c r="P932" s="239"/>
      <c r="Q932" s="239"/>
      <c r="R932" s="239"/>
      <c r="S932" s="239"/>
      <c r="T932" s="239"/>
      <c r="U932" s="239"/>
      <c r="V932" s="239"/>
      <c r="W932" s="239"/>
      <c r="X932" s="239"/>
      <c r="Y932" s="239"/>
      <c r="Z932" s="239"/>
    </row>
    <row r="933" spans="1:26" ht="14.25" customHeight="1">
      <c r="A933" s="239"/>
      <c r="B933" s="239"/>
      <c r="C933" s="239"/>
      <c r="D933" s="239"/>
      <c r="E933" s="239"/>
      <c r="F933" s="239"/>
      <c r="G933" s="239"/>
      <c r="H933" s="239"/>
      <c r="I933" s="239"/>
      <c r="J933" s="239"/>
      <c r="K933" s="239"/>
      <c r="L933" s="239"/>
      <c r="M933" s="239"/>
      <c r="N933" s="239"/>
      <c r="O933" s="239"/>
      <c r="P933" s="239"/>
      <c r="Q933" s="239"/>
      <c r="R933" s="239"/>
      <c r="S933" s="239"/>
      <c r="T933" s="239"/>
      <c r="U933" s="239"/>
      <c r="V933" s="239"/>
      <c r="W933" s="239"/>
      <c r="X933" s="239"/>
      <c r="Y933" s="239"/>
      <c r="Z933" s="239"/>
    </row>
    <row r="934" spans="1:26" ht="14.25" customHeight="1">
      <c r="A934" s="239"/>
      <c r="B934" s="239"/>
      <c r="C934" s="239"/>
      <c r="D934" s="239"/>
      <c r="E934" s="239"/>
      <c r="F934" s="239"/>
      <c r="G934" s="239"/>
      <c r="H934" s="239"/>
      <c r="I934" s="239"/>
      <c r="J934" s="239"/>
      <c r="K934" s="239"/>
      <c r="L934" s="239"/>
      <c r="M934" s="239"/>
      <c r="N934" s="239"/>
      <c r="O934" s="239"/>
      <c r="P934" s="239"/>
      <c r="Q934" s="239"/>
      <c r="R934" s="239"/>
      <c r="S934" s="239"/>
      <c r="T934" s="239"/>
      <c r="U934" s="239"/>
      <c r="V934" s="239"/>
      <c r="W934" s="239"/>
      <c r="X934" s="239"/>
      <c r="Y934" s="239"/>
      <c r="Z934" s="239"/>
    </row>
    <row r="935" spans="1:26" ht="14.25" customHeight="1">
      <c r="A935" s="239"/>
      <c r="B935" s="239"/>
      <c r="C935" s="239"/>
      <c r="D935" s="239"/>
      <c r="E935" s="239"/>
      <c r="F935" s="239"/>
      <c r="G935" s="239"/>
      <c r="H935" s="239"/>
      <c r="I935" s="239"/>
      <c r="J935" s="239"/>
      <c r="K935" s="239"/>
      <c r="L935" s="239"/>
      <c r="M935" s="239"/>
      <c r="N935" s="239"/>
      <c r="O935" s="239"/>
      <c r="P935" s="239"/>
      <c r="Q935" s="239"/>
      <c r="R935" s="239"/>
      <c r="S935" s="239"/>
      <c r="T935" s="239"/>
      <c r="U935" s="239"/>
      <c r="V935" s="239"/>
      <c r="W935" s="239"/>
      <c r="X935" s="239"/>
      <c r="Y935" s="239"/>
      <c r="Z935" s="239"/>
    </row>
    <row r="936" spans="1:26" ht="14.25" customHeight="1">
      <c r="A936" s="239"/>
      <c r="B936" s="239"/>
      <c r="C936" s="239"/>
      <c r="D936" s="239"/>
      <c r="E936" s="239"/>
      <c r="F936" s="239"/>
      <c r="G936" s="239"/>
      <c r="H936" s="239"/>
      <c r="I936" s="239"/>
      <c r="J936" s="239"/>
      <c r="K936" s="239"/>
      <c r="L936" s="239"/>
      <c r="M936" s="239"/>
      <c r="N936" s="239"/>
      <c r="O936" s="239"/>
      <c r="P936" s="239"/>
      <c r="Q936" s="239"/>
      <c r="R936" s="239"/>
      <c r="S936" s="239"/>
      <c r="T936" s="239"/>
      <c r="U936" s="239"/>
      <c r="V936" s="239"/>
      <c r="W936" s="239"/>
      <c r="X936" s="239"/>
      <c r="Y936" s="239"/>
      <c r="Z936" s="239"/>
    </row>
    <row r="937" spans="1:26" ht="14.25" customHeight="1">
      <c r="A937" s="239"/>
      <c r="B937" s="239"/>
      <c r="C937" s="239"/>
      <c r="D937" s="239"/>
      <c r="E937" s="239"/>
      <c r="F937" s="239"/>
      <c r="G937" s="239"/>
      <c r="H937" s="239"/>
      <c r="I937" s="239"/>
      <c r="J937" s="239"/>
      <c r="K937" s="239"/>
      <c r="L937" s="239"/>
      <c r="M937" s="239"/>
      <c r="N937" s="239"/>
      <c r="O937" s="239"/>
      <c r="P937" s="239"/>
      <c r="Q937" s="239"/>
      <c r="R937" s="239"/>
      <c r="S937" s="239"/>
      <c r="T937" s="239"/>
      <c r="U937" s="239"/>
      <c r="V937" s="239"/>
      <c r="W937" s="239"/>
      <c r="X937" s="239"/>
      <c r="Y937" s="239"/>
      <c r="Z937" s="239"/>
    </row>
    <row r="938" spans="1:26" ht="14.25" customHeight="1">
      <c r="A938" s="239"/>
      <c r="B938" s="239"/>
      <c r="C938" s="239"/>
      <c r="D938" s="239"/>
      <c r="E938" s="239"/>
      <c r="F938" s="239"/>
      <c r="G938" s="239"/>
      <c r="H938" s="239"/>
      <c r="I938" s="239"/>
      <c r="J938" s="239"/>
      <c r="K938" s="239"/>
      <c r="L938" s="239"/>
      <c r="M938" s="239"/>
      <c r="N938" s="239"/>
      <c r="O938" s="239"/>
      <c r="P938" s="239"/>
      <c r="Q938" s="239"/>
      <c r="R938" s="239"/>
      <c r="S938" s="239"/>
      <c r="T938" s="239"/>
      <c r="U938" s="239"/>
      <c r="V938" s="239"/>
      <c r="W938" s="239"/>
      <c r="X938" s="239"/>
      <c r="Y938" s="239"/>
      <c r="Z938" s="239"/>
    </row>
    <row r="939" spans="1:26" ht="14.25" customHeight="1">
      <c r="A939" s="239"/>
      <c r="B939" s="239"/>
      <c r="C939" s="239"/>
      <c r="D939" s="239"/>
      <c r="E939" s="239"/>
      <c r="F939" s="239"/>
      <c r="G939" s="239"/>
      <c r="H939" s="239"/>
      <c r="I939" s="239"/>
      <c r="J939" s="239"/>
      <c r="K939" s="239"/>
      <c r="L939" s="239"/>
      <c r="M939" s="239"/>
      <c r="N939" s="239"/>
      <c r="O939" s="239"/>
      <c r="P939" s="239"/>
      <c r="Q939" s="239"/>
      <c r="R939" s="239"/>
      <c r="S939" s="239"/>
      <c r="T939" s="239"/>
      <c r="U939" s="239"/>
      <c r="V939" s="239"/>
      <c r="W939" s="239"/>
      <c r="X939" s="239"/>
      <c r="Y939" s="239"/>
      <c r="Z939" s="239"/>
    </row>
    <row r="940" spans="1:26" ht="14.25" customHeight="1">
      <c r="A940" s="239"/>
      <c r="B940" s="239"/>
      <c r="C940" s="239"/>
      <c r="D940" s="239"/>
      <c r="E940" s="239"/>
      <c r="F940" s="239"/>
      <c r="G940" s="239"/>
      <c r="H940" s="239"/>
      <c r="I940" s="239"/>
      <c r="J940" s="239"/>
      <c r="K940" s="239"/>
      <c r="L940" s="239"/>
      <c r="M940" s="239"/>
      <c r="N940" s="239"/>
      <c r="O940" s="239"/>
      <c r="P940" s="239"/>
      <c r="Q940" s="239"/>
      <c r="R940" s="239"/>
      <c r="S940" s="239"/>
      <c r="T940" s="239"/>
      <c r="U940" s="239"/>
      <c r="V940" s="239"/>
      <c r="W940" s="239"/>
      <c r="X940" s="239"/>
      <c r="Y940" s="239"/>
      <c r="Z940" s="239"/>
    </row>
    <row r="941" spans="1:26" ht="14.25" customHeight="1">
      <c r="A941" s="239"/>
      <c r="B941" s="239"/>
      <c r="C941" s="239"/>
      <c r="D941" s="239"/>
      <c r="E941" s="239"/>
      <c r="F941" s="239"/>
      <c r="G941" s="239"/>
      <c r="H941" s="239"/>
      <c r="I941" s="239"/>
      <c r="J941" s="239"/>
      <c r="K941" s="239"/>
      <c r="L941" s="239"/>
      <c r="M941" s="239"/>
      <c r="N941" s="239"/>
      <c r="O941" s="239"/>
      <c r="P941" s="239"/>
      <c r="Q941" s="239"/>
      <c r="R941" s="239"/>
      <c r="S941" s="239"/>
      <c r="T941" s="239"/>
      <c r="U941" s="239"/>
      <c r="V941" s="239"/>
      <c r="W941" s="239"/>
      <c r="X941" s="239"/>
      <c r="Y941" s="239"/>
      <c r="Z941" s="239"/>
    </row>
    <row r="942" spans="1:26" ht="14.25" customHeight="1">
      <c r="A942" s="239"/>
      <c r="B942" s="239"/>
      <c r="C942" s="239"/>
      <c r="D942" s="239"/>
      <c r="E942" s="239"/>
      <c r="F942" s="239"/>
      <c r="G942" s="239"/>
      <c r="H942" s="239"/>
      <c r="I942" s="239"/>
      <c r="J942" s="239"/>
      <c r="K942" s="239"/>
      <c r="L942" s="239"/>
      <c r="M942" s="239"/>
      <c r="N942" s="239"/>
      <c r="O942" s="239"/>
      <c r="P942" s="239"/>
      <c r="Q942" s="239"/>
      <c r="R942" s="239"/>
      <c r="S942" s="239"/>
      <c r="T942" s="239"/>
      <c r="U942" s="239"/>
      <c r="V942" s="239"/>
      <c r="W942" s="239"/>
      <c r="X942" s="239"/>
      <c r="Y942" s="239"/>
      <c r="Z942" s="239"/>
    </row>
    <row r="943" spans="1:26" ht="14.25" customHeight="1">
      <c r="A943" s="239"/>
      <c r="B943" s="239"/>
      <c r="C943" s="239"/>
      <c r="D943" s="239"/>
      <c r="E943" s="239"/>
      <c r="F943" s="239"/>
      <c r="G943" s="239"/>
      <c r="H943" s="239"/>
      <c r="I943" s="239"/>
      <c r="J943" s="239"/>
      <c r="K943" s="239"/>
      <c r="L943" s="239"/>
      <c r="M943" s="239"/>
      <c r="N943" s="239"/>
      <c r="O943" s="239"/>
      <c r="P943" s="239"/>
      <c r="Q943" s="239"/>
      <c r="R943" s="239"/>
      <c r="S943" s="239"/>
      <c r="T943" s="239"/>
      <c r="U943" s="239"/>
      <c r="V943" s="239"/>
      <c r="W943" s="239"/>
      <c r="X943" s="239"/>
      <c r="Y943" s="239"/>
      <c r="Z943" s="239"/>
    </row>
    <row r="944" spans="1:26" ht="14.25" customHeight="1">
      <c r="A944" s="239"/>
      <c r="B944" s="239"/>
      <c r="C944" s="239"/>
      <c r="D944" s="239"/>
      <c r="E944" s="239"/>
      <c r="F944" s="239"/>
      <c r="G944" s="239"/>
      <c r="H944" s="239"/>
      <c r="I944" s="239"/>
      <c r="J944" s="239"/>
      <c r="K944" s="239"/>
      <c r="L944" s="239"/>
      <c r="M944" s="239"/>
      <c r="N944" s="239"/>
      <c r="O944" s="239"/>
      <c r="P944" s="239"/>
      <c r="Q944" s="239"/>
      <c r="R944" s="239"/>
      <c r="S944" s="239"/>
      <c r="T944" s="239"/>
      <c r="U944" s="239"/>
      <c r="V944" s="239"/>
      <c r="W944" s="239"/>
      <c r="X944" s="239"/>
      <c r="Y944" s="239"/>
      <c r="Z944" s="239"/>
    </row>
    <row r="945" spans="1:26" ht="14.25" customHeight="1">
      <c r="A945" s="239"/>
      <c r="B945" s="239"/>
      <c r="C945" s="239"/>
      <c r="D945" s="239"/>
      <c r="E945" s="239"/>
      <c r="F945" s="239"/>
      <c r="G945" s="239"/>
      <c r="H945" s="239"/>
      <c r="I945" s="239"/>
      <c r="J945" s="239"/>
      <c r="K945" s="239"/>
      <c r="L945" s="239"/>
      <c r="M945" s="239"/>
      <c r="N945" s="239"/>
      <c r="O945" s="239"/>
      <c r="P945" s="239"/>
      <c r="Q945" s="239"/>
      <c r="R945" s="239"/>
      <c r="S945" s="239"/>
      <c r="T945" s="239"/>
      <c r="U945" s="239"/>
      <c r="V945" s="239"/>
      <c r="W945" s="239"/>
      <c r="X945" s="239"/>
      <c r="Y945" s="239"/>
      <c r="Z945" s="239"/>
    </row>
    <row r="946" spans="1:26" ht="14.25" customHeight="1">
      <c r="A946" s="239"/>
      <c r="B946" s="239"/>
      <c r="C946" s="239"/>
      <c r="D946" s="239"/>
      <c r="E946" s="239"/>
      <c r="F946" s="239"/>
      <c r="G946" s="239"/>
      <c r="H946" s="239"/>
      <c r="I946" s="239"/>
      <c r="J946" s="239"/>
      <c r="K946" s="239"/>
      <c r="L946" s="239"/>
      <c r="M946" s="239"/>
      <c r="N946" s="239"/>
      <c r="O946" s="239"/>
      <c r="P946" s="239"/>
      <c r="Q946" s="239"/>
      <c r="R946" s="239"/>
      <c r="S946" s="239"/>
      <c r="T946" s="239"/>
      <c r="U946" s="239"/>
      <c r="V946" s="239"/>
      <c r="W946" s="239"/>
      <c r="X946" s="239"/>
      <c r="Y946" s="239"/>
      <c r="Z946" s="239"/>
    </row>
    <row r="947" spans="1:26" ht="14.25" customHeight="1">
      <c r="A947" s="239"/>
      <c r="B947" s="239"/>
      <c r="C947" s="239"/>
      <c r="D947" s="239"/>
      <c r="E947" s="239"/>
      <c r="F947" s="239"/>
      <c r="G947" s="239"/>
      <c r="H947" s="239"/>
      <c r="I947" s="239"/>
      <c r="J947" s="239"/>
      <c r="K947" s="239"/>
      <c r="L947" s="239"/>
      <c r="M947" s="239"/>
      <c r="N947" s="239"/>
      <c r="O947" s="239"/>
      <c r="P947" s="239"/>
      <c r="Q947" s="239"/>
      <c r="R947" s="239"/>
      <c r="S947" s="239"/>
      <c r="T947" s="239"/>
      <c r="U947" s="239"/>
      <c r="V947" s="239"/>
      <c r="W947" s="239"/>
      <c r="X947" s="239"/>
      <c r="Y947" s="239"/>
      <c r="Z947" s="239"/>
    </row>
    <row r="948" spans="1:26" ht="14.25" customHeight="1">
      <c r="A948" s="239"/>
      <c r="B948" s="239"/>
      <c r="C948" s="239"/>
      <c r="D948" s="239"/>
      <c r="E948" s="239"/>
      <c r="F948" s="239"/>
      <c r="G948" s="239"/>
      <c r="H948" s="239"/>
      <c r="I948" s="239"/>
      <c r="J948" s="239"/>
      <c r="K948" s="239"/>
      <c r="L948" s="239"/>
      <c r="M948" s="239"/>
      <c r="N948" s="239"/>
      <c r="O948" s="239"/>
      <c r="P948" s="239"/>
      <c r="Q948" s="239"/>
      <c r="R948" s="239"/>
      <c r="S948" s="239"/>
      <c r="T948" s="239"/>
      <c r="U948" s="239"/>
      <c r="V948" s="239"/>
      <c r="W948" s="239"/>
      <c r="X948" s="239"/>
      <c r="Y948" s="239"/>
      <c r="Z948" s="239"/>
    </row>
    <row r="949" spans="1:26" ht="14.25" customHeight="1">
      <c r="A949" s="239"/>
      <c r="B949" s="239"/>
      <c r="C949" s="239"/>
      <c r="D949" s="239"/>
      <c r="E949" s="239"/>
      <c r="F949" s="239"/>
      <c r="G949" s="239"/>
      <c r="H949" s="239"/>
      <c r="I949" s="239"/>
      <c r="J949" s="239"/>
      <c r="K949" s="239"/>
      <c r="L949" s="239"/>
      <c r="M949" s="239"/>
      <c r="N949" s="239"/>
      <c r="O949" s="239"/>
      <c r="P949" s="239"/>
      <c r="Q949" s="239"/>
      <c r="R949" s="239"/>
      <c r="S949" s="239"/>
      <c r="T949" s="239"/>
      <c r="U949" s="239"/>
      <c r="V949" s="239"/>
      <c r="W949" s="239"/>
      <c r="X949" s="239"/>
      <c r="Y949" s="239"/>
      <c r="Z949" s="239"/>
    </row>
    <row r="950" spans="1:26" ht="14.25" customHeight="1">
      <c r="A950" s="239"/>
      <c r="B950" s="239"/>
      <c r="C950" s="239"/>
      <c r="D950" s="239"/>
      <c r="E950" s="239"/>
      <c r="F950" s="239"/>
      <c r="G950" s="239"/>
      <c r="H950" s="239"/>
      <c r="I950" s="239"/>
      <c r="J950" s="239"/>
      <c r="K950" s="239"/>
      <c r="L950" s="239"/>
      <c r="M950" s="239"/>
      <c r="N950" s="239"/>
      <c r="O950" s="239"/>
      <c r="P950" s="239"/>
      <c r="Q950" s="239"/>
      <c r="R950" s="239"/>
      <c r="S950" s="239"/>
      <c r="T950" s="239"/>
      <c r="U950" s="239"/>
      <c r="V950" s="239"/>
      <c r="W950" s="239"/>
      <c r="X950" s="239"/>
      <c r="Y950" s="239"/>
      <c r="Z950" s="239"/>
    </row>
    <row r="951" spans="1:26" ht="14.25" customHeight="1">
      <c r="A951" s="239"/>
      <c r="B951" s="239"/>
      <c r="C951" s="239"/>
      <c r="D951" s="239"/>
      <c r="E951" s="239"/>
      <c r="F951" s="239"/>
      <c r="G951" s="239"/>
      <c r="H951" s="239"/>
      <c r="I951" s="239"/>
      <c r="J951" s="239"/>
      <c r="K951" s="239"/>
      <c r="L951" s="239"/>
      <c r="M951" s="239"/>
      <c r="N951" s="239"/>
      <c r="O951" s="239"/>
      <c r="P951" s="239"/>
      <c r="Q951" s="239"/>
      <c r="R951" s="239"/>
      <c r="S951" s="239"/>
      <c r="T951" s="239"/>
      <c r="U951" s="239"/>
      <c r="V951" s="239"/>
      <c r="W951" s="239"/>
      <c r="X951" s="239"/>
      <c r="Y951" s="239"/>
      <c r="Z951" s="239"/>
    </row>
    <row r="952" spans="1:26" ht="14.25" customHeight="1">
      <c r="A952" s="239"/>
      <c r="B952" s="239"/>
      <c r="C952" s="239"/>
      <c r="D952" s="239"/>
      <c r="E952" s="239"/>
      <c r="F952" s="239"/>
      <c r="G952" s="239"/>
      <c r="H952" s="239"/>
      <c r="I952" s="239"/>
      <c r="J952" s="239"/>
      <c r="K952" s="239"/>
      <c r="L952" s="239"/>
      <c r="M952" s="239"/>
      <c r="N952" s="239"/>
      <c r="O952" s="239"/>
      <c r="P952" s="239"/>
      <c r="Q952" s="239"/>
      <c r="R952" s="239"/>
      <c r="S952" s="239"/>
      <c r="T952" s="239"/>
      <c r="U952" s="239"/>
      <c r="V952" s="239"/>
      <c r="W952" s="239"/>
      <c r="X952" s="239"/>
      <c r="Y952" s="239"/>
      <c r="Z952" s="239"/>
    </row>
    <row r="953" spans="1:26" ht="14.25" customHeight="1">
      <c r="A953" s="239"/>
      <c r="B953" s="239"/>
      <c r="C953" s="239"/>
      <c r="D953" s="239"/>
      <c r="E953" s="239"/>
      <c r="F953" s="239"/>
      <c r="G953" s="239"/>
      <c r="H953" s="239"/>
      <c r="I953" s="239"/>
      <c r="J953" s="239"/>
      <c r="K953" s="239"/>
      <c r="L953" s="239"/>
      <c r="M953" s="239"/>
      <c r="N953" s="239"/>
      <c r="O953" s="239"/>
      <c r="P953" s="239"/>
      <c r="Q953" s="239"/>
      <c r="R953" s="239"/>
      <c r="S953" s="239"/>
      <c r="T953" s="239"/>
      <c r="U953" s="239"/>
      <c r="V953" s="239"/>
      <c r="W953" s="239"/>
      <c r="X953" s="239"/>
      <c r="Y953" s="239"/>
      <c r="Z953" s="239"/>
    </row>
    <row r="954" spans="1:26" ht="14.25" customHeight="1">
      <c r="A954" s="239"/>
      <c r="B954" s="239"/>
      <c r="C954" s="239"/>
      <c r="D954" s="239"/>
      <c r="E954" s="239"/>
      <c r="F954" s="239"/>
      <c r="G954" s="239"/>
      <c r="H954" s="239"/>
      <c r="I954" s="239"/>
      <c r="J954" s="239"/>
      <c r="K954" s="239"/>
      <c r="L954" s="239"/>
      <c r="M954" s="239"/>
      <c r="N954" s="239"/>
      <c r="O954" s="239"/>
      <c r="P954" s="239"/>
      <c r="Q954" s="239"/>
      <c r="R954" s="239"/>
      <c r="S954" s="239"/>
      <c r="T954" s="239"/>
      <c r="U954" s="239"/>
      <c r="V954" s="239"/>
      <c r="W954" s="239"/>
      <c r="X954" s="239"/>
      <c r="Y954" s="239"/>
      <c r="Z954" s="239"/>
    </row>
    <row r="955" spans="1:26" ht="14.25" customHeight="1">
      <c r="A955" s="239"/>
      <c r="B955" s="239"/>
      <c r="C955" s="239"/>
      <c r="D955" s="239"/>
      <c r="E955" s="239"/>
      <c r="F955" s="239"/>
      <c r="G955" s="239"/>
      <c r="H955" s="239"/>
      <c r="I955" s="239"/>
      <c r="J955" s="239"/>
      <c r="K955" s="239"/>
      <c r="L955" s="239"/>
      <c r="M955" s="239"/>
      <c r="N955" s="239"/>
      <c r="O955" s="239"/>
      <c r="P955" s="239"/>
      <c r="Q955" s="239"/>
      <c r="R955" s="239"/>
      <c r="S955" s="239"/>
      <c r="T955" s="239"/>
      <c r="U955" s="239"/>
      <c r="V955" s="239"/>
      <c r="W955" s="239"/>
      <c r="X955" s="239"/>
      <c r="Y955" s="239"/>
      <c r="Z955" s="239"/>
    </row>
    <row r="956" spans="1:26" ht="14.25" customHeight="1">
      <c r="A956" s="239"/>
      <c r="B956" s="239"/>
      <c r="C956" s="239"/>
      <c r="D956" s="239"/>
      <c r="E956" s="239"/>
      <c r="F956" s="239"/>
      <c r="G956" s="239"/>
      <c r="H956" s="239"/>
      <c r="I956" s="239"/>
      <c r="J956" s="239"/>
      <c r="K956" s="239"/>
      <c r="L956" s="239"/>
      <c r="M956" s="239"/>
      <c r="N956" s="239"/>
      <c r="O956" s="239"/>
      <c r="P956" s="239"/>
      <c r="Q956" s="239"/>
      <c r="R956" s="239"/>
      <c r="S956" s="239"/>
      <c r="T956" s="239"/>
      <c r="U956" s="239"/>
      <c r="V956" s="239"/>
      <c r="W956" s="239"/>
      <c r="X956" s="239"/>
      <c r="Y956" s="239"/>
      <c r="Z956" s="239"/>
    </row>
    <row r="957" spans="1:26" ht="14.25" customHeight="1">
      <c r="A957" s="239"/>
      <c r="B957" s="239"/>
      <c r="C957" s="239"/>
      <c r="D957" s="239"/>
      <c r="E957" s="239"/>
      <c r="F957" s="239"/>
      <c r="G957" s="239"/>
      <c r="H957" s="239"/>
      <c r="I957" s="239"/>
      <c r="J957" s="239"/>
      <c r="K957" s="239"/>
      <c r="L957" s="239"/>
      <c r="M957" s="239"/>
      <c r="N957" s="239"/>
      <c r="O957" s="239"/>
      <c r="P957" s="239"/>
      <c r="Q957" s="239"/>
      <c r="R957" s="239"/>
      <c r="S957" s="239"/>
      <c r="T957" s="239"/>
      <c r="U957" s="239"/>
      <c r="V957" s="239"/>
      <c r="W957" s="239"/>
      <c r="X957" s="239"/>
      <c r="Y957" s="239"/>
      <c r="Z957" s="239"/>
    </row>
    <row r="958" spans="1:26" ht="14.25" customHeight="1">
      <c r="A958" s="239"/>
      <c r="B958" s="239"/>
      <c r="C958" s="239"/>
      <c r="D958" s="239"/>
      <c r="E958" s="239"/>
      <c r="F958" s="239"/>
      <c r="G958" s="239"/>
      <c r="H958" s="239"/>
      <c r="I958" s="239"/>
      <c r="J958" s="239"/>
      <c r="K958" s="239"/>
      <c r="L958" s="239"/>
      <c r="M958" s="239"/>
      <c r="N958" s="239"/>
      <c r="O958" s="239"/>
      <c r="P958" s="239"/>
      <c r="Q958" s="239"/>
      <c r="R958" s="239"/>
      <c r="S958" s="239"/>
      <c r="T958" s="239"/>
      <c r="U958" s="239"/>
      <c r="V958" s="239"/>
      <c r="W958" s="239"/>
      <c r="X958" s="239"/>
      <c r="Y958" s="239"/>
      <c r="Z958" s="239"/>
    </row>
    <row r="959" spans="1:26" ht="14.25" customHeight="1">
      <c r="A959" s="239"/>
      <c r="B959" s="239"/>
      <c r="C959" s="239"/>
      <c r="D959" s="239"/>
      <c r="E959" s="239"/>
      <c r="F959" s="239"/>
      <c r="G959" s="239"/>
      <c r="H959" s="239"/>
      <c r="I959" s="239"/>
      <c r="J959" s="239"/>
      <c r="K959" s="239"/>
      <c r="L959" s="239"/>
      <c r="M959" s="239"/>
      <c r="N959" s="239"/>
      <c r="O959" s="239"/>
      <c r="P959" s="239"/>
      <c r="Q959" s="239"/>
      <c r="R959" s="239"/>
      <c r="S959" s="239"/>
      <c r="T959" s="239"/>
      <c r="U959" s="239"/>
      <c r="V959" s="239"/>
      <c r="W959" s="239"/>
      <c r="X959" s="239"/>
      <c r="Y959" s="239"/>
      <c r="Z959" s="239"/>
    </row>
    <row r="960" spans="1:26" ht="14.25" customHeight="1">
      <c r="A960" s="239"/>
      <c r="B960" s="239"/>
      <c r="C960" s="239"/>
      <c r="D960" s="239"/>
      <c r="E960" s="239"/>
      <c r="F960" s="239"/>
      <c r="G960" s="239"/>
      <c r="H960" s="239"/>
      <c r="I960" s="239"/>
      <c r="J960" s="239"/>
      <c r="K960" s="239"/>
      <c r="L960" s="239"/>
      <c r="M960" s="239"/>
      <c r="N960" s="239"/>
      <c r="O960" s="239"/>
      <c r="P960" s="239"/>
      <c r="Q960" s="239"/>
      <c r="R960" s="239"/>
      <c r="S960" s="239"/>
      <c r="T960" s="239"/>
      <c r="U960" s="239"/>
      <c r="V960" s="239"/>
      <c r="W960" s="239"/>
      <c r="X960" s="239"/>
      <c r="Y960" s="239"/>
      <c r="Z960" s="239"/>
    </row>
    <row r="961" spans="1:26" ht="14.25" customHeight="1">
      <c r="A961" s="239"/>
      <c r="B961" s="239"/>
      <c r="C961" s="239"/>
      <c r="D961" s="239"/>
      <c r="E961" s="239"/>
      <c r="F961" s="239"/>
      <c r="G961" s="239"/>
      <c r="H961" s="239"/>
      <c r="I961" s="239"/>
      <c r="J961" s="239"/>
      <c r="K961" s="239"/>
      <c r="L961" s="239"/>
      <c r="M961" s="239"/>
      <c r="N961" s="239"/>
      <c r="O961" s="239"/>
      <c r="P961" s="239"/>
      <c r="Q961" s="239"/>
      <c r="R961" s="239"/>
      <c r="S961" s="239"/>
      <c r="T961" s="239"/>
      <c r="U961" s="239"/>
      <c r="V961" s="239"/>
      <c r="W961" s="239"/>
      <c r="X961" s="239"/>
      <c r="Y961" s="239"/>
      <c r="Z961" s="239"/>
    </row>
    <row r="962" spans="1:26" ht="14.25" customHeight="1">
      <c r="A962" s="239"/>
      <c r="B962" s="239"/>
      <c r="C962" s="239"/>
      <c r="D962" s="239"/>
      <c r="E962" s="239"/>
      <c r="F962" s="239"/>
      <c r="G962" s="239"/>
      <c r="H962" s="239"/>
      <c r="I962" s="239"/>
      <c r="J962" s="239"/>
      <c r="K962" s="239"/>
      <c r="L962" s="239"/>
      <c r="M962" s="239"/>
      <c r="N962" s="239"/>
      <c r="O962" s="239"/>
      <c r="P962" s="239"/>
      <c r="Q962" s="239"/>
      <c r="R962" s="239"/>
      <c r="S962" s="239"/>
      <c r="T962" s="239"/>
      <c r="U962" s="239"/>
      <c r="V962" s="239"/>
      <c r="W962" s="239"/>
      <c r="X962" s="239"/>
      <c r="Y962" s="239"/>
      <c r="Z962" s="239"/>
    </row>
    <row r="963" spans="1:26" ht="14.25" customHeight="1">
      <c r="A963" s="239"/>
      <c r="B963" s="239"/>
      <c r="C963" s="239"/>
      <c r="D963" s="239"/>
      <c r="E963" s="239"/>
      <c r="F963" s="239"/>
      <c r="G963" s="239"/>
      <c r="H963" s="239"/>
      <c r="I963" s="239"/>
      <c r="J963" s="239"/>
      <c r="K963" s="239"/>
      <c r="L963" s="239"/>
      <c r="M963" s="239"/>
      <c r="N963" s="239"/>
      <c r="O963" s="239"/>
      <c r="P963" s="239"/>
      <c r="Q963" s="239"/>
      <c r="R963" s="239"/>
      <c r="S963" s="239"/>
      <c r="T963" s="239"/>
      <c r="U963" s="239"/>
      <c r="V963" s="239"/>
      <c r="W963" s="239"/>
      <c r="X963" s="239"/>
      <c r="Y963" s="239"/>
      <c r="Z963" s="239"/>
    </row>
    <row r="964" spans="1:26" ht="14.25" customHeight="1">
      <c r="A964" s="239"/>
      <c r="B964" s="239"/>
      <c r="C964" s="239"/>
      <c r="D964" s="239"/>
      <c r="E964" s="239"/>
      <c r="F964" s="239"/>
      <c r="G964" s="239"/>
      <c r="H964" s="239"/>
      <c r="I964" s="239"/>
      <c r="J964" s="239"/>
      <c r="K964" s="239"/>
      <c r="L964" s="239"/>
      <c r="M964" s="239"/>
      <c r="N964" s="239"/>
      <c r="O964" s="239"/>
      <c r="P964" s="239"/>
      <c r="Q964" s="239"/>
      <c r="R964" s="239"/>
      <c r="S964" s="239"/>
      <c r="T964" s="239"/>
      <c r="U964" s="239"/>
      <c r="V964" s="239"/>
      <c r="W964" s="239"/>
      <c r="X964" s="239"/>
      <c r="Y964" s="239"/>
      <c r="Z964" s="239"/>
    </row>
    <row r="965" spans="1:26" ht="14.25" customHeight="1">
      <c r="A965" s="239"/>
      <c r="B965" s="239"/>
      <c r="C965" s="239"/>
      <c r="D965" s="239"/>
      <c r="E965" s="239"/>
      <c r="F965" s="239"/>
      <c r="G965" s="239"/>
      <c r="H965" s="239"/>
      <c r="I965" s="239"/>
      <c r="J965" s="239"/>
      <c r="K965" s="239"/>
      <c r="L965" s="239"/>
      <c r="M965" s="239"/>
      <c r="N965" s="239"/>
      <c r="O965" s="239"/>
      <c r="P965" s="239"/>
      <c r="Q965" s="239"/>
      <c r="R965" s="239"/>
      <c r="S965" s="239"/>
      <c r="T965" s="239"/>
      <c r="U965" s="239"/>
      <c r="V965" s="239"/>
      <c r="W965" s="239"/>
      <c r="X965" s="239"/>
      <c r="Y965" s="239"/>
      <c r="Z965" s="239"/>
    </row>
    <row r="966" spans="1:26" ht="14.25" customHeight="1">
      <c r="A966" s="239"/>
      <c r="B966" s="239"/>
      <c r="C966" s="239"/>
      <c r="D966" s="239"/>
      <c r="E966" s="239"/>
      <c r="F966" s="239"/>
      <c r="G966" s="239"/>
      <c r="H966" s="239"/>
      <c r="I966" s="239"/>
      <c r="J966" s="239"/>
      <c r="K966" s="239"/>
      <c r="L966" s="239"/>
      <c r="M966" s="239"/>
      <c r="N966" s="239"/>
      <c r="O966" s="239"/>
      <c r="P966" s="239"/>
      <c r="Q966" s="239"/>
      <c r="R966" s="239"/>
      <c r="S966" s="239"/>
      <c r="T966" s="239"/>
      <c r="U966" s="239"/>
      <c r="V966" s="239"/>
      <c r="W966" s="239"/>
      <c r="X966" s="239"/>
      <c r="Y966" s="239"/>
      <c r="Z966" s="239"/>
    </row>
    <row r="967" spans="1:26" ht="14.25" customHeight="1">
      <c r="A967" s="239"/>
      <c r="B967" s="239"/>
      <c r="C967" s="239"/>
      <c r="D967" s="239"/>
      <c r="E967" s="239"/>
      <c r="F967" s="239"/>
      <c r="G967" s="239"/>
      <c r="H967" s="239"/>
      <c r="I967" s="239"/>
      <c r="J967" s="239"/>
      <c r="K967" s="239"/>
      <c r="L967" s="239"/>
      <c r="M967" s="239"/>
      <c r="N967" s="239"/>
      <c r="O967" s="239"/>
      <c r="P967" s="239"/>
      <c r="Q967" s="239"/>
      <c r="R967" s="239"/>
      <c r="S967" s="239"/>
      <c r="T967" s="239"/>
      <c r="U967" s="239"/>
      <c r="V967" s="239"/>
      <c r="W967" s="239"/>
      <c r="X967" s="239"/>
      <c r="Y967" s="239"/>
      <c r="Z967" s="239"/>
    </row>
    <row r="968" spans="1:26" ht="14.25" customHeight="1">
      <c r="A968" s="239"/>
      <c r="B968" s="239"/>
      <c r="C968" s="239"/>
      <c r="D968" s="239"/>
      <c r="E968" s="239"/>
      <c r="F968" s="239"/>
      <c r="G968" s="239"/>
      <c r="H968" s="239"/>
      <c r="I968" s="239"/>
      <c r="J968" s="239"/>
      <c r="K968" s="239"/>
      <c r="L968" s="239"/>
      <c r="M968" s="239"/>
      <c r="N968" s="239"/>
      <c r="O968" s="239"/>
      <c r="P968" s="239"/>
      <c r="Q968" s="239"/>
      <c r="R968" s="239"/>
      <c r="S968" s="239"/>
      <c r="T968" s="239"/>
      <c r="U968" s="239"/>
      <c r="V968" s="239"/>
      <c r="W968" s="239"/>
      <c r="X968" s="239"/>
      <c r="Y968" s="239"/>
      <c r="Z968" s="239"/>
    </row>
    <row r="969" spans="1:26" ht="14.25" customHeight="1">
      <c r="A969" s="239"/>
      <c r="B969" s="239"/>
      <c r="C969" s="239"/>
      <c r="D969" s="239"/>
      <c r="E969" s="239"/>
      <c r="F969" s="239"/>
      <c r="G969" s="239"/>
      <c r="H969" s="239"/>
      <c r="I969" s="239"/>
      <c r="J969" s="239"/>
      <c r="K969" s="239"/>
      <c r="L969" s="239"/>
      <c r="M969" s="239"/>
      <c r="N969" s="239"/>
      <c r="O969" s="239"/>
      <c r="P969" s="239"/>
      <c r="Q969" s="239"/>
      <c r="R969" s="239"/>
      <c r="S969" s="239"/>
      <c r="T969" s="239"/>
      <c r="U969" s="239"/>
      <c r="V969" s="239"/>
      <c r="W969" s="239"/>
      <c r="X969" s="239"/>
      <c r="Y969" s="239"/>
      <c r="Z969" s="239"/>
    </row>
    <row r="970" spans="1:26" ht="14.25" customHeight="1">
      <c r="A970" s="239"/>
      <c r="B970" s="239"/>
      <c r="C970" s="239"/>
      <c r="D970" s="239"/>
      <c r="E970" s="239"/>
      <c r="F970" s="239"/>
      <c r="G970" s="239"/>
      <c r="H970" s="239"/>
      <c r="I970" s="239"/>
      <c r="J970" s="239"/>
      <c r="K970" s="239"/>
      <c r="L970" s="239"/>
      <c r="M970" s="239"/>
      <c r="N970" s="239"/>
      <c r="O970" s="239"/>
      <c r="P970" s="239"/>
      <c r="Q970" s="239"/>
      <c r="R970" s="239"/>
      <c r="S970" s="239"/>
      <c r="T970" s="239"/>
      <c r="U970" s="239"/>
      <c r="V970" s="239"/>
      <c r="W970" s="239"/>
      <c r="X970" s="239"/>
      <c r="Y970" s="239"/>
      <c r="Z970" s="239"/>
    </row>
    <row r="971" spans="1:26" ht="14.25" customHeight="1">
      <c r="A971" s="239"/>
      <c r="B971" s="239"/>
      <c r="C971" s="239"/>
      <c r="D971" s="239"/>
      <c r="E971" s="239"/>
      <c r="F971" s="239"/>
      <c r="G971" s="239"/>
      <c r="H971" s="239"/>
      <c r="I971" s="239"/>
      <c r="J971" s="239"/>
      <c r="K971" s="239"/>
      <c r="L971" s="239"/>
      <c r="M971" s="239"/>
      <c r="N971" s="239"/>
      <c r="O971" s="239"/>
      <c r="P971" s="239"/>
      <c r="Q971" s="239"/>
      <c r="R971" s="239"/>
      <c r="S971" s="239"/>
      <c r="T971" s="239"/>
      <c r="U971" s="239"/>
      <c r="V971" s="239"/>
      <c r="W971" s="239"/>
      <c r="X971" s="239"/>
      <c r="Y971" s="239"/>
      <c r="Z971" s="239"/>
    </row>
    <row r="972" spans="1:26" ht="14.25" customHeight="1">
      <c r="A972" s="239"/>
      <c r="B972" s="239"/>
      <c r="C972" s="239"/>
      <c r="D972" s="239"/>
      <c r="E972" s="239"/>
      <c r="F972" s="239"/>
      <c r="G972" s="239"/>
      <c r="H972" s="239"/>
      <c r="I972" s="239"/>
      <c r="J972" s="239"/>
      <c r="K972" s="239"/>
      <c r="L972" s="239"/>
      <c r="M972" s="239"/>
      <c r="N972" s="239"/>
      <c r="O972" s="239"/>
      <c r="P972" s="239"/>
      <c r="Q972" s="239"/>
      <c r="R972" s="239"/>
      <c r="S972" s="239"/>
      <c r="T972" s="239"/>
      <c r="U972" s="239"/>
      <c r="V972" s="239"/>
      <c r="W972" s="239"/>
      <c r="X972" s="239"/>
      <c r="Y972" s="239"/>
      <c r="Z972" s="239"/>
    </row>
    <row r="973" spans="1:26" ht="14.25" customHeight="1">
      <c r="A973" s="239"/>
      <c r="B973" s="239"/>
      <c r="C973" s="239"/>
      <c r="D973" s="239"/>
      <c r="E973" s="239"/>
      <c r="F973" s="239"/>
      <c r="G973" s="239"/>
      <c r="H973" s="239"/>
      <c r="I973" s="239"/>
      <c r="J973" s="239"/>
      <c r="K973" s="239"/>
      <c r="L973" s="239"/>
      <c r="M973" s="239"/>
      <c r="N973" s="239"/>
      <c r="O973" s="239"/>
      <c r="P973" s="239"/>
      <c r="Q973" s="239"/>
      <c r="R973" s="239"/>
      <c r="S973" s="239"/>
      <c r="T973" s="239"/>
      <c r="U973" s="239"/>
      <c r="V973" s="239"/>
      <c r="W973" s="239"/>
      <c r="X973" s="239"/>
      <c r="Y973" s="239"/>
      <c r="Z973" s="239"/>
    </row>
    <row r="974" spans="1:26" ht="14.25" customHeight="1">
      <c r="A974" s="239"/>
      <c r="B974" s="239"/>
      <c r="C974" s="239"/>
      <c r="D974" s="239"/>
      <c r="E974" s="239"/>
      <c r="F974" s="239"/>
      <c r="G974" s="239"/>
      <c r="H974" s="239"/>
      <c r="I974" s="239"/>
      <c r="J974" s="239"/>
      <c r="K974" s="239"/>
      <c r="L974" s="239"/>
      <c r="M974" s="239"/>
      <c r="N974" s="239"/>
      <c r="O974" s="239"/>
      <c r="P974" s="239"/>
      <c r="Q974" s="239"/>
      <c r="R974" s="239"/>
      <c r="S974" s="239"/>
      <c r="T974" s="239"/>
      <c r="U974" s="239"/>
      <c r="V974" s="239"/>
      <c r="W974" s="239"/>
      <c r="X974" s="239"/>
      <c r="Y974" s="239"/>
      <c r="Z974" s="239"/>
    </row>
    <row r="975" spans="1:26" ht="14.25" customHeight="1">
      <c r="A975" s="239"/>
      <c r="B975" s="239"/>
      <c r="C975" s="239"/>
      <c r="D975" s="239"/>
      <c r="E975" s="239"/>
      <c r="F975" s="239"/>
      <c r="G975" s="239"/>
      <c r="H975" s="239"/>
      <c r="I975" s="239"/>
      <c r="J975" s="239"/>
      <c r="K975" s="239"/>
      <c r="L975" s="239"/>
      <c r="M975" s="239"/>
      <c r="N975" s="239"/>
      <c r="O975" s="239"/>
      <c r="P975" s="239"/>
      <c r="Q975" s="239"/>
      <c r="R975" s="239"/>
      <c r="S975" s="239"/>
      <c r="T975" s="239"/>
      <c r="U975" s="239"/>
      <c r="V975" s="239"/>
      <c r="W975" s="239"/>
      <c r="X975" s="239"/>
      <c r="Y975" s="239"/>
      <c r="Z975" s="239"/>
    </row>
    <row r="976" spans="1:26" ht="14.25" customHeight="1">
      <c r="A976" s="239"/>
      <c r="B976" s="239"/>
      <c r="C976" s="239"/>
      <c r="D976" s="239"/>
      <c r="E976" s="239"/>
      <c r="F976" s="239"/>
      <c r="G976" s="239"/>
      <c r="H976" s="239"/>
      <c r="I976" s="239"/>
      <c r="J976" s="239"/>
      <c r="K976" s="239"/>
      <c r="L976" s="239"/>
      <c r="M976" s="239"/>
      <c r="N976" s="239"/>
      <c r="O976" s="239"/>
      <c r="P976" s="239"/>
      <c r="Q976" s="239"/>
      <c r="R976" s="239"/>
      <c r="S976" s="239"/>
      <c r="T976" s="239"/>
      <c r="U976" s="239"/>
      <c r="V976" s="239"/>
      <c r="W976" s="239"/>
      <c r="X976" s="239"/>
      <c r="Y976" s="239"/>
      <c r="Z976" s="239"/>
    </row>
    <row r="977" spans="1:26" ht="14.25" customHeight="1">
      <c r="A977" s="239"/>
      <c r="B977" s="239"/>
      <c r="C977" s="239"/>
      <c r="D977" s="239"/>
      <c r="E977" s="239"/>
      <c r="F977" s="239"/>
      <c r="G977" s="239"/>
      <c r="H977" s="239"/>
      <c r="I977" s="239"/>
      <c r="J977" s="239"/>
      <c r="K977" s="239"/>
      <c r="L977" s="239"/>
      <c r="M977" s="239"/>
      <c r="N977" s="239"/>
      <c r="O977" s="239"/>
      <c r="P977" s="239"/>
      <c r="Q977" s="239"/>
      <c r="R977" s="239"/>
      <c r="S977" s="239"/>
      <c r="T977" s="239"/>
      <c r="U977" s="239"/>
      <c r="V977" s="239"/>
      <c r="W977" s="239"/>
      <c r="X977" s="239"/>
      <c r="Y977" s="239"/>
      <c r="Z977" s="239"/>
    </row>
    <row r="978" spans="1:26" ht="14.25" customHeight="1">
      <c r="A978" s="239"/>
      <c r="B978" s="239"/>
      <c r="C978" s="239"/>
      <c r="D978" s="239"/>
      <c r="E978" s="239"/>
      <c r="F978" s="239"/>
      <c r="G978" s="239"/>
      <c r="H978" s="239"/>
      <c r="I978" s="239"/>
      <c r="J978" s="239"/>
      <c r="K978" s="239"/>
      <c r="L978" s="239"/>
      <c r="M978" s="239"/>
      <c r="N978" s="239"/>
      <c r="O978" s="239"/>
      <c r="P978" s="239"/>
      <c r="Q978" s="239"/>
      <c r="R978" s="239"/>
      <c r="S978" s="239"/>
      <c r="T978" s="239"/>
      <c r="U978" s="239"/>
      <c r="V978" s="239"/>
      <c r="W978" s="239"/>
      <c r="X978" s="239"/>
      <c r="Y978" s="239"/>
      <c r="Z978" s="239"/>
    </row>
    <row r="979" spans="1:26" ht="14.25" customHeight="1">
      <c r="A979" s="239"/>
      <c r="B979" s="239"/>
      <c r="C979" s="239"/>
      <c r="D979" s="239"/>
      <c r="E979" s="239"/>
      <c r="F979" s="239"/>
      <c r="G979" s="239"/>
      <c r="H979" s="239"/>
      <c r="I979" s="239"/>
      <c r="J979" s="239"/>
      <c r="K979" s="239"/>
      <c r="L979" s="239"/>
      <c r="M979" s="239"/>
      <c r="N979" s="239"/>
      <c r="O979" s="239"/>
      <c r="P979" s="239"/>
      <c r="Q979" s="239"/>
      <c r="R979" s="239"/>
      <c r="S979" s="239"/>
      <c r="T979" s="239"/>
      <c r="U979" s="239"/>
      <c r="V979" s="239"/>
      <c r="W979" s="239"/>
      <c r="X979" s="239"/>
      <c r="Y979" s="239"/>
      <c r="Z979" s="239"/>
    </row>
    <row r="980" spans="1:26" ht="14.25" customHeight="1">
      <c r="A980" s="239"/>
      <c r="B980" s="239"/>
      <c r="C980" s="239"/>
      <c r="D980" s="239"/>
      <c r="E980" s="239"/>
      <c r="F980" s="239"/>
      <c r="G980" s="239"/>
      <c r="H980" s="239"/>
      <c r="I980" s="239"/>
      <c r="J980" s="239"/>
      <c r="K980" s="239"/>
      <c r="L980" s="239"/>
      <c r="M980" s="239"/>
      <c r="N980" s="239"/>
      <c r="O980" s="239"/>
      <c r="P980" s="239"/>
      <c r="Q980" s="239"/>
      <c r="R980" s="239"/>
      <c r="S980" s="239"/>
      <c r="T980" s="239"/>
      <c r="U980" s="239"/>
      <c r="V980" s="239"/>
      <c r="W980" s="239"/>
      <c r="X980" s="239"/>
      <c r="Y980" s="239"/>
      <c r="Z980" s="239"/>
    </row>
    <row r="981" spans="1:26" ht="14.25" customHeight="1">
      <c r="A981" s="239"/>
      <c r="B981" s="239"/>
      <c r="C981" s="239"/>
      <c r="D981" s="239"/>
      <c r="E981" s="239"/>
      <c r="F981" s="239"/>
      <c r="G981" s="239"/>
      <c r="H981" s="239"/>
      <c r="I981" s="239"/>
      <c r="J981" s="239"/>
      <c r="K981" s="239"/>
      <c r="L981" s="239"/>
      <c r="M981" s="239"/>
      <c r="N981" s="239"/>
      <c r="O981" s="239"/>
      <c r="P981" s="239"/>
      <c r="Q981" s="239"/>
      <c r="R981" s="239"/>
      <c r="S981" s="239"/>
      <c r="T981" s="239"/>
      <c r="U981" s="239"/>
      <c r="V981" s="239"/>
      <c r="W981" s="239"/>
      <c r="X981" s="239"/>
      <c r="Y981" s="239"/>
      <c r="Z981" s="239"/>
    </row>
    <row r="982" spans="1:26" ht="14.25" customHeight="1">
      <c r="A982" s="239"/>
      <c r="B982" s="239"/>
      <c r="C982" s="239"/>
      <c r="D982" s="239"/>
      <c r="E982" s="239"/>
      <c r="F982" s="239"/>
      <c r="G982" s="239"/>
      <c r="H982" s="239"/>
      <c r="I982" s="239"/>
      <c r="J982" s="239"/>
      <c r="K982" s="239"/>
      <c r="L982" s="239"/>
      <c r="M982" s="239"/>
      <c r="N982" s="239"/>
      <c r="O982" s="239"/>
      <c r="P982" s="239"/>
      <c r="Q982" s="239"/>
      <c r="R982" s="239"/>
      <c r="S982" s="239"/>
      <c r="T982" s="239"/>
      <c r="U982" s="239"/>
      <c r="V982" s="239"/>
      <c r="W982" s="239"/>
      <c r="X982" s="239"/>
      <c r="Y982" s="239"/>
      <c r="Z982" s="239"/>
    </row>
    <row r="983" spans="1:26" ht="14.25" customHeight="1">
      <c r="A983" s="239"/>
      <c r="B983" s="239"/>
      <c r="C983" s="239"/>
      <c r="D983" s="239"/>
      <c r="E983" s="239"/>
      <c r="F983" s="239"/>
      <c r="G983" s="239"/>
      <c r="H983" s="239"/>
      <c r="I983" s="239"/>
      <c r="J983" s="239"/>
      <c r="K983" s="239"/>
      <c r="L983" s="239"/>
      <c r="M983" s="239"/>
      <c r="N983" s="239"/>
      <c r="O983" s="239"/>
      <c r="P983" s="239"/>
      <c r="Q983" s="239"/>
      <c r="R983" s="239"/>
      <c r="S983" s="239"/>
      <c r="T983" s="239"/>
      <c r="U983" s="239"/>
      <c r="V983" s="239"/>
      <c r="W983" s="239"/>
      <c r="X983" s="239"/>
      <c r="Y983" s="239"/>
      <c r="Z983" s="239"/>
    </row>
    <row r="984" spans="1:26" ht="14.25" customHeight="1">
      <c r="A984" s="239"/>
      <c r="B984" s="239"/>
      <c r="C984" s="239"/>
      <c r="D984" s="239"/>
      <c r="E984" s="239"/>
      <c r="F984" s="239"/>
      <c r="G984" s="239"/>
      <c r="H984" s="239"/>
      <c r="I984" s="239"/>
      <c r="J984" s="239"/>
      <c r="K984" s="239"/>
      <c r="L984" s="239"/>
      <c r="M984" s="239"/>
      <c r="N984" s="239"/>
      <c r="O984" s="239"/>
      <c r="P984" s="239"/>
      <c r="Q984" s="239"/>
      <c r="R984" s="239"/>
      <c r="S984" s="239"/>
      <c r="T984" s="239"/>
      <c r="U984" s="239"/>
      <c r="V984" s="239"/>
      <c r="W984" s="239"/>
      <c r="X984" s="239"/>
      <c r="Y984" s="239"/>
      <c r="Z984" s="239"/>
    </row>
    <row r="985" spans="1:26" ht="14.25" customHeight="1">
      <c r="A985" s="239"/>
      <c r="B985" s="239"/>
      <c r="C985" s="239"/>
      <c r="D985" s="239"/>
      <c r="E985" s="239"/>
      <c r="F985" s="239"/>
      <c r="G985" s="239"/>
      <c r="H985" s="239"/>
      <c r="I985" s="239"/>
      <c r="J985" s="239"/>
      <c r="K985" s="239"/>
      <c r="L985" s="239"/>
      <c r="M985" s="239"/>
      <c r="N985" s="239"/>
      <c r="O985" s="239"/>
      <c r="P985" s="239"/>
      <c r="Q985" s="239"/>
      <c r="R985" s="239"/>
      <c r="S985" s="239"/>
      <c r="T985" s="239"/>
      <c r="U985" s="239"/>
      <c r="V985" s="239"/>
      <c r="W985" s="239"/>
      <c r="X985" s="239"/>
      <c r="Y985" s="239"/>
      <c r="Z985" s="239"/>
    </row>
    <row r="986" spans="1:26" ht="14.25" customHeight="1">
      <c r="A986" s="239"/>
      <c r="B986" s="239"/>
      <c r="C986" s="239"/>
      <c r="D986" s="239"/>
      <c r="E986" s="239"/>
      <c r="F986" s="239"/>
      <c r="G986" s="239"/>
      <c r="H986" s="239"/>
      <c r="I986" s="239"/>
      <c r="J986" s="239"/>
      <c r="K986" s="239"/>
      <c r="L986" s="239"/>
      <c r="M986" s="239"/>
      <c r="N986" s="239"/>
      <c r="O986" s="239"/>
      <c r="P986" s="239"/>
      <c r="Q986" s="239"/>
      <c r="R986" s="239"/>
      <c r="S986" s="239"/>
      <c r="T986" s="239"/>
      <c r="U986" s="239"/>
      <c r="V986" s="239"/>
      <c r="W986" s="239"/>
      <c r="X986" s="239"/>
      <c r="Y986" s="239"/>
      <c r="Z986" s="239"/>
    </row>
    <row r="987" spans="1:26" ht="14.25" customHeight="1">
      <c r="A987" s="239"/>
      <c r="B987" s="239"/>
      <c r="C987" s="239"/>
      <c r="D987" s="239"/>
      <c r="E987" s="239"/>
      <c r="F987" s="239"/>
      <c r="G987" s="239"/>
      <c r="H987" s="239"/>
      <c r="I987" s="239"/>
      <c r="J987" s="239"/>
      <c r="K987" s="239"/>
      <c r="L987" s="239"/>
      <c r="M987" s="239"/>
      <c r="N987" s="239"/>
      <c r="O987" s="239"/>
      <c r="P987" s="239"/>
      <c r="Q987" s="239"/>
      <c r="R987" s="239"/>
      <c r="S987" s="239"/>
      <c r="T987" s="239"/>
      <c r="U987" s="239"/>
      <c r="V987" s="239"/>
      <c r="W987" s="239"/>
      <c r="X987" s="239"/>
      <c r="Y987" s="239"/>
      <c r="Z987" s="239"/>
    </row>
    <row r="988" spans="1:26" ht="14.25" customHeight="1">
      <c r="A988" s="239"/>
      <c r="B988" s="239"/>
      <c r="C988" s="239"/>
      <c r="D988" s="239"/>
      <c r="E988" s="239"/>
      <c r="F988" s="239"/>
      <c r="G988" s="239"/>
      <c r="H988" s="239"/>
      <c r="I988" s="239"/>
      <c r="J988" s="239"/>
      <c r="K988" s="239"/>
      <c r="L988" s="239"/>
      <c r="M988" s="239"/>
      <c r="N988" s="239"/>
      <c r="O988" s="239"/>
      <c r="P988" s="239"/>
      <c r="Q988" s="239"/>
      <c r="R988" s="239"/>
      <c r="S988" s="239"/>
      <c r="T988" s="239"/>
      <c r="U988" s="239"/>
      <c r="V988" s="239"/>
      <c r="W988" s="239"/>
      <c r="X988" s="239"/>
      <c r="Y988" s="239"/>
      <c r="Z988" s="239"/>
    </row>
    <row r="989" spans="1:26" ht="14.25" customHeight="1">
      <c r="A989" s="239"/>
      <c r="B989" s="239"/>
      <c r="C989" s="239"/>
      <c r="D989" s="239"/>
      <c r="E989" s="239"/>
      <c r="F989" s="239"/>
      <c r="G989" s="239"/>
      <c r="H989" s="239"/>
      <c r="I989" s="239"/>
      <c r="J989" s="239"/>
      <c r="K989" s="239"/>
      <c r="L989" s="239"/>
      <c r="M989" s="239"/>
      <c r="N989" s="239"/>
      <c r="O989" s="239"/>
      <c r="P989" s="239"/>
      <c r="Q989" s="239"/>
      <c r="R989" s="239"/>
      <c r="S989" s="239"/>
      <c r="T989" s="239"/>
      <c r="U989" s="239"/>
      <c r="V989" s="239"/>
      <c r="W989" s="239"/>
      <c r="X989" s="239"/>
      <c r="Y989" s="239"/>
      <c r="Z989" s="239"/>
    </row>
    <row r="990" spans="1:26" ht="14.25" customHeight="1">
      <c r="A990" s="239"/>
      <c r="B990" s="239"/>
      <c r="C990" s="239"/>
      <c r="D990" s="239"/>
      <c r="E990" s="239"/>
      <c r="F990" s="239"/>
      <c r="G990" s="239"/>
      <c r="H990" s="239"/>
      <c r="I990" s="239"/>
      <c r="J990" s="239"/>
      <c r="K990" s="239"/>
      <c r="L990" s="239"/>
      <c r="M990" s="239"/>
      <c r="N990" s="239"/>
      <c r="O990" s="239"/>
      <c r="P990" s="239"/>
      <c r="Q990" s="239"/>
      <c r="R990" s="239"/>
      <c r="S990" s="239"/>
      <c r="T990" s="239"/>
      <c r="U990" s="239"/>
      <c r="V990" s="239"/>
      <c r="W990" s="239"/>
      <c r="X990" s="239"/>
      <c r="Y990" s="239"/>
      <c r="Z990" s="239"/>
    </row>
    <row r="991" spans="1:26" ht="14.25" customHeight="1">
      <c r="A991" s="239"/>
      <c r="B991" s="239"/>
      <c r="C991" s="239"/>
      <c r="D991" s="239"/>
      <c r="E991" s="239"/>
      <c r="F991" s="239"/>
      <c r="G991" s="239"/>
      <c r="H991" s="239"/>
      <c r="I991" s="239"/>
      <c r="J991" s="239"/>
      <c r="K991" s="239"/>
      <c r="L991" s="239"/>
      <c r="M991" s="239"/>
      <c r="N991" s="239"/>
      <c r="O991" s="239"/>
      <c r="P991" s="239"/>
      <c r="Q991" s="239"/>
      <c r="R991" s="239"/>
      <c r="S991" s="239"/>
      <c r="T991" s="239"/>
      <c r="U991" s="239"/>
      <c r="V991" s="239"/>
      <c r="W991" s="239"/>
      <c r="X991" s="239"/>
      <c r="Y991" s="239"/>
      <c r="Z991" s="239"/>
    </row>
    <row r="992" spans="1:26" ht="14.25" customHeight="1">
      <c r="A992" s="239"/>
      <c r="B992" s="239"/>
      <c r="C992" s="239"/>
      <c r="D992" s="239"/>
      <c r="E992" s="239"/>
      <c r="F992" s="239"/>
      <c r="G992" s="239"/>
      <c r="H992" s="239"/>
      <c r="I992" s="239"/>
      <c r="J992" s="239"/>
      <c r="K992" s="239"/>
      <c r="L992" s="239"/>
      <c r="M992" s="239"/>
      <c r="N992" s="239"/>
      <c r="O992" s="239"/>
      <c r="P992" s="239"/>
      <c r="Q992" s="239"/>
      <c r="R992" s="239"/>
      <c r="S992" s="239"/>
      <c r="T992" s="239"/>
      <c r="U992" s="239"/>
      <c r="V992" s="239"/>
      <c r="W992" s="239"/>
      <c r="X992" s="239"/>
      <c r="Y992" s="239"/>
      <c r="Z992" s="239"/>
    </row>
    <row r="993" spans="1:26" ht="14.25" customHeight="1">
      <c r="A993" s="239"/>
      <c r="B993" s="239"/>
      <c r="C993" s="239"/>
      <c r="D993" s="239"/>
      <c r="E993" s="239"/>
      <c r="F993" s="239"/>
      <c r="G993" s="239"/>
      <c r="H993" s="239"/>
      <c r="I993" s="239"/>
      <c r="J993" s="239"/>
      <c r="K993" s="239"/>
      <c r="L993" s="239"/>
      <c r="M993" s="239"/>
      <c r="N993" s="239"/>
      <c r="O993" s="239"/>
      <c r="P993" s="239"/>
      <c r="Q993" s="239"/>
      <c r="R993" s="239"/>
      <c r="S993" s="239"/>
      <c r="T993" s="239"/>
      <c r="U993" s="239"/>
      <c r="V993" s="239"/>
      <c r="W993" s="239"/>
      <c r="X993" s="239"/>
      <c r="Y993" s="239"/>
      <c r="Z993" s="239"/>
    </row>
    <row r="994" spans="1:26" ht="14.25" customHeight="1">
      <c r="A994" s="239"/>
      <c r="B994" s="239"/>
      <c r="C994" s="239"/>
      <c r="D994" s="239"/>
      <c r="E994" s="239"/>
      <c r="F994" s="239"/>
      <c r="G994" s="239"/>
      <c r="H994" s="239"/>
      <c r="I994" s="239"/>
      <c r="J994" s="239"/>
      <c r="K994" s="239"/>
      <c r="L994" s="239"/>
      <c r="M994" s="239"/>
      <c r="N994" s="239"/>
      <c r="O994" s="239"/>
      <c r="P994" s="239"/>
      <c r="Q994" s="239"/>
      <c r="R994" s="239"/>
      <c r="S994" s="239"/>
      <c r="T994" s="239"/>
      <c r="U994" s="239"/>
      <c r="V994" s="239"/>
      <c r="W994" s="239"/>
      <c r="X994" s="239"/>
      <c r="Y994" s="239"/>
      <c r="Z994" s="239"/>
    </row>
    <row r="995" spans="1:26" ht="14.25" customHeight="1">
      <c r="A995" s="239"/>
      <c r="B995" s="239"/>
      <c r="C995" s="239"/>
      <c r="D995" s="239"/>
      <c r="E995" s="239"/>
      <c r="F995" s="239"/>
      <c r="G995" s="239"/>
      <c r="H995" s="239"/>
      <c r="I995" s="239"/>
      <c r="J995" s="239"/>
      <c r="K995" s="239"/>
      <c r="L995" s="239"/>
      <c r="M995" s="239"/>
      <c r="N995" s="239"/>
      <c r="O995" s="239"/>
      <c r="P995" s="239"/>
      <c r="Q995" s="239"/>
      <c r="R995" s="239"/>
      <c r="S995" s="239"/>
      <c r="T995" s="239"/>
      <c r="U995" s="239"/>
      <c r="V995" s="239"/>
      <c r="W995" s="239"/>
      <c r="X995" s="239"/>
      <c r="Y995" s="239"/>
      <c r="Z995" s="239"/>
    </row>
    <row r="996" spans="1:26" ht="14.25" customHeight="1">
      <c r="A996" s="239"/>
      <c r="B996" s="239"/>
      <c r="C996" s="239"/>
      <c r="D996" s="239"/>
      <c r="E996" s="239"/>
      <c r="F996" s="239"/>
      <c r="G996" s="239"/>
      <c r="H996" s="239"/>
      <c r="I996" s="239"/>
      <c r="J996" s="239"/>
      <c r="K996" s="239"/>
      <c r="L996" s="239"/>
      <c r="M996" s="239"/>
      <c r="N996" s="239"/>
      <c r="O996" s="239"/>
      <c r="P996" s="239"/>
      <c r="Q996" s="239"/>
      <c r="R996" s="239"/>
      <c r="S996" s="239"/>
      <c r="T996" s="239"/>
      <c r="U996" s="239"/>
      <c r="V996" s="239"/>
      <c r="W996" s="239"/>
      <c r="X996" s="239"/>
      <c r="Y996" s="239"/>
      <c r="Z996" s="239"/>
    </row>
    <row r="997" spans="1:26" ht="14.25" customHeight="1">
      <c r="A997" s="239"/>
      <c r="B997" s="239"/>
      <c r="C997" s="239"/>
      <c r="D997" s="239"/>
      <c r="E997" s="239"/>
      <c r="F997" s="239"/>
      <c r="G997" s="239"/>
      <c r="H997" s="239"/>
      <c r="I997" s="239"/>
      <c r="J997" s="239"/>
      <c r="K997" s="239"/>
      <c r="L997" s="239"/>
      <c r="M997" s="239"/>
      <c r="N997" s="239"/>
      <c r="O997" s="239"/>
      <c r="P997" s="239"/>
      <c r="Q997" s="239"/>
      <c r="R997" s="239"/>
      <c r="S997" s="239"/>
      <c r="T997" s="239"/>
      <c r="U997" s="239"/>
      <c r="V997" s="239"/>
      <c r="W997" s="239"/>
      <c r="X997" s="239"/>
      <c r="Y997" s="239"/>
      <c r="Z997" s="239"/>
    </row>
    <row r="998" spans="1:26" ht="14.25" customHeight="1">
      <c r="A998" s="239"/>
      <c r="B998" s="239"/>
      <c r="C998" s="239"/>
      <c r="D998" s="239"/>
      <c r="E998" s="239"/>
      <c r="F998" s="239"/>
      <c r="G998" s="239"/>
      <c r="H998" s="239"/>
      <c r="I998" s="239"/>
      <c r="J998" s="239"/>
      <c r="K998" s="239"/>
      <c r="L998" s="239"/>
      <c r="M998" s="239"/>
      <c r="N998" s="239"/>
      <c r="O998" s="239"/>
      <c r="P998" s="239"/>
      <c r="Q998" s="239"/>
      <c r="R998" s="239"/>
      <c r="S998" s="239"/>
      <c r="T998" s="239"/>
      <c r="U998" s="239"/>
      <c r="V998" s="239"/>
      <c r="W998" s="239"/>
      <c r="X998" s="239"/>
      <c r="Y998" s="239"/>
      <c r="Z998" s="239"/>
    </row>
    <row r="999" spans="1:26" ht="14.25" customHeight="1">
      <c r="A999" s="239"/>
      <c r="B999" s="239"/>
      <c r="C999" s="239"/>
      <c r="D999" s="239"/>
      <c r="E999" s="239"/>
      <c r="F999" s="239"/>
      <c r="G999" s="239"/>
      <c r="H999" s="239"/>
      <c r="I999" s="239"/>
      <c r="J999" s="239"/>
      <c r="K999" s="239"/>
      <c r="L999" s="239"/>
      <c r="M999" s="239"/>
      <c r="N999" s="239"/>
      <c r="O999" s="239"/>
      <c r="P999" s="239"/>
      <c r="Q999" s="239"/>
      <c r="R999" s="239"/>
      <c r="S999" s="239"/>
      <c r="T999" s="239"/>
      <c r="U999" s="239"/>
      <c r="V999" s="239"/>
      <c r="W999" s="239"/>
      <c r="X999" s="239"/>
      <c r="Y999" s="239"/>
      <c r="Z999" s="239"/>
    </row>
    <row r="1000" spans="1:26" ht="14.25" customHeight="1">
      <c r="A1000" s="239"/>
      <c r="B1000" s="239"/>
      <c r="C1000" s="239"/>
      <c r="D1000" s="239"/>
      <c r="E1000" s="239"/>
      <c r="F1000" s="239"/>
      <c r="G1000" s="239"/>
      <c r="H1000" s="239"/>
      <c r="I1000" s="239"/>
      <c r="J1000" s="239"/>
      <c r="K1000" s="239"/>
      <c r="L1000" s="239"/>
      <c r="M1000" s="239"/>
      <c r="N1000" s="239"/>
      <c r="O1000" s="239"/>
      <c r="P1000" s="239"/>
      <c r="Q1000" s="239"/>
      <c r="R1000" s="239"/>
      <c r="S1000" s="239"/>
      <c r="T1000" s="239"/>
      <c r="U1000" s="239"/>
      <c r="V1000" s="239"/>
      <c r="W1000" s="239"/>
      <c r="X1000" s="239"/>
      <c r="Y1000" s="239"/>
      <c r="Z1000" s="239"/>
    </row>
  </sheetData>
  <mergeCells count="18">
    <mergeCell ref="F7:F8"/>
    <mergeCell ref="G7:G8"/>
    <mergeCell ref="H7:H8"/>
    <mergeCell ref="C2:I2"/>
    <mergeCell ref="B3:B10"/>
    <mergeCell ref="C7:C8"/>
    <mergeCell ref="E7:E8"/>
    <mergeCell ref="I7:I8"/>
    <mergeCell ref="D7:D8"/>
    <mergeCell ref="H11:I11"/>
    <mergeCell ref="B12:I12"/>
    <mergeCell ref="C18:C19"/>
    <mergeCell ref="D18:D19"/>
    <mergeCell ref="E18:E19"/>
    <mergeCell ref="G18:G19"/>
    <mergeCell ref="F18:F19"/>
    <mergeCell ref="H18:H19"/>
    <mergeCell ref="B14:B21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C40D0-EE19-4395-842D-8B3D45C25409}">
  <dimension ref="A1:Z998"/>
  <sheetViews>
    <sheetView zoomScale="80" zoomScaleNormal="80" workbookViewId="0">
      <selection activeCell="U8" sqref="U8"/>
    </sheetView>
  </sheetViews>
  <sheetFormatPr defaultColWidth="14.42578125" defaultRowHeight="15" customHeight="1"/>
  <cols>
    <col min="1" max="1" width="8.5703125" style="1" customWidth="1"/>
    <col min="2" max="2" width="22.42578125" style="1" bestFit="1" customWidth="1"/>
    <col min="3" max="4" width="8.5703125" style="1" customWidth="1"/>
    <col min="5" max="5" width="10.5703125" style="1" bestFit="1" customWidth="1"/>
    <col min="6" max="6" width="13.42578125" style="1" customWidth="1"/>
    <col min="7" max="11" width="8.5703125" style="1" customWidth="1"/>
    <col min="12" max="12" width="3.140625" style="1" customWidth="1"/>
    <col min="13" max="13" width="0.42578125" style="1" customWidth="1"/>
    <col min="14" max="14" width="23" style="1" customWidth="1"/>
    <col min="15" max="15" width="11" style="1" customWidth="1"/>
    <col min="16" max="16" width="2.42578125" style="1" customWidth="1"/>
    <col min="17" max="17" width="2.5703125" style="1" customWidth="1"/>
    <col min="18" max="18" width="8.5703125" style="1" customWidth="1"/>
    <col min="19" max="19" width="15.42578125" style="1" customWidth="1"/>
    <col min="20" max="26" width="8.5703125" style="1" customWidth="1"/>
    <col min="27" max="16384" width="14.42578125" style="1"/>
  </cols>
  <sheetData>
    <row r="1" spans="1:26" ht="17.100000000000001" customHeight="1" thickBot="1">
      <c r="A1" s="239"/>
      <c r="B1" s="254"/>
      <c r="C1" s="401"/>
      <c r="D1" s="402"/>
      <c r="E1" s="402"/>
      <c r="F1" s="56"/>
      <c r="G1" s="55"/>
      <c r="H1" s="55"/>
      <c r="I1" s="400"/>
      <c r="J1" s="400"/>
      <c r="K1" s="400"/>
      <c r="L1" s="400"/>
      <c r="M1" s="400"/>
      <c r="N1" s="400"/>
      <c r="O1" s="400"/>
      <c r="P1" s="400"/>
      <c r="Q1" s="398"/>
      <c r="R1" s="398"/>
      <c r="S1" s="238"/>
      <c r="T1" s="238"/>
      <c r="U1" s="238"/>
      <c r="V1" s="239"/>
      <c r="W1" s="239"/>
      <c r="X1" s="239"/>
      <c r="Y1" s="239"/>
      <c r="Z1" s="239"/>
    </row>
    <row r="2" spans="1:26" ht="24.6" customHeight="1" thickBot="1">
      <c r="A2" s="239"/>
      <c r="B2" s="361" t="s">
        <v>95</v>
      </c>
      <c r="C2" s="403"/>
      <c r="D2" s="404">
        <f>('STEP 1'!C24/'STEP 1'!C23)</f>
        <v>3.6079085355098379</v>
      </c>
      <c r="E2" s="405"/>
      <c r="F2" s="405"/>
      <c r="G2" s="54" t="s">
        <v>96</v>
      </c>
      <c r="H2" s="416"/>
      <c r="I2" s="416"/>
      <c r="J2" s="416"/>
      <c r="K2" s="417"/>
      <c r="L2" s="415"/>
      <c r="M2" s="416"/>
      <c r="N2" s="416"/>
      <c r="O2" s="416"/>
      <c r="P2" s="416"/>
      <c r="Q2" s="417"/>
      <c r="R2" s="253"/>
      <c r="S2" s="238"/>
      <c r="T2" s="238"/>
      <c r="U2" s="238"/>
      <c r="V2" s="239"/>
      <c r="W2" s="239"/>
      <c r="X2" s="239"/>
      <c r="Y2" s="239"/>
      <c r="Z2" s="239"/>
    </row>
    <row r="3" spans="1:26" ht="21.75" thickBot="1">
      <c r="A3" s="239"/>
      <c r="B3" s="406" t="s">
        <v>97</v>
      </c>
      <c r="C3" s="407"/>
      <c r="D3" s="407"/>
      <c r="E3" s="407"/>
      <c r="F3" s="407"/>
      <c r="G3" s="407"/>
      <c r="H3" s="407"/>
      <c r="I3" s="407"/>
      <c r="J3" s="407"/>
      <c r="K3" s="408"/>
      <c r="L3" s="328"/>
      <c r="M3" s="276"/>
      <c r="N3" s="276"/>
      <c r="O3" s="276"/>
      <c r="P3" s="276"/>
      <c r="Q3" s="329"/>
      <c r="R3" s="253"/>
      <c r="S3" s="238"/>
      <c r="T3" s="238"/>
      <c r="U3" s="238"/>
      <c r="V3" s="239"/>
      <c r="W3" s="239"/>
      <c r="X3" s="239"/>
      <c r="Y3" s="239"/>
      <c r="Z3" s="239"/>
    </row>
    <row r="4" spans="1:26" ht="14.25" customHeight="1" thickBot="1">
      <c r="A4" s="239"/>
      <c r="B4" s="369" t="s">
        <v>13</v>
      </c>
      <c r="C4" s="370"/>
      <c r="D4" s="303" t="s">
        <v>98</v>
      </c>
      <c r="E4" s="318"/>
      <c r="F4" s="318"/>
      <c r="G4" s="318"/>
      <c r="H4" s="318"/>
      <c r="I4" s="318"/>
      <c r="J4" s="318"/>
      <c r="K4" s="304"/>
      <c r="L4" s="369" t="s">
        <v>16</v>
      </c>
      <c r="M4" s="410"/>
      <c r="N4" s="411"/>
      <c r="O4" s="411"/>
      <c r="P4" s="410"/>
      <c r="Q4" s="370"/>
      <c r="R4" s="253"/>
      <c r="S4" s="238"/>
      <c r="T4" s="238"/>
      <c r="U4" s="238"/>
      <c r="V4" s="239"/>
      <c r="W4" s="239"/>
      <c r="X4" s="239"/>
      <c r="Y4" s="239"/>
      <c r="Z4" s="239"/>
    </row>
    <row r="5" spans="1:26" ht="18" customHeight="1" thickBot="1">
      <c r="A5" s="239"/>
      <c r="B5" s="424" t="s">
        <v>99</v>
      </c>
      <c r="C5" s="425"/>
      <c r="D5" s="371"/>
      <c r="E5" s="372"/>
      <c r="F5" s="372"/>
      <c r="G5" s="372"/>
      <c r="H5" s="372"/>
      <c r="I5" s="372"/>
      <c r="J5" s="372"/>
      <c r="K5" s="373"/>
      <c r="L5" s="380"/>
      <c r="M5" s="381"/>
      <c r="N5" s="53" t="s">
        <v>100</v>
      </c>
      <c r="O5" s="52">
        <v>6</v>
      </c>
      <c r="P5" s="381"/>
      <c r="Q5" s="386"/>
      <c r="R5" s="253"/>
      <c r="S5" s="238"/>
      <c r="T5" s="47"/>
      <c r="U5" s="47"/>
      <c r="V5" s="239"/>
      <c r="W5" s="239"/>
      <c r="X5" s="239"/>
      <c r="Y5" s="239"/>
      <c r="Z5" s="239"/>
    </row>
    <row r="6" spans="1:26" ht="20.25" customHeight="1" thickBot="1">
      <c r="A6" s="239"/>
      <c r="B6" s="426"/>
      <c r="C6" s="427"/>
      <c r="D6" s="374"/>
      <c r="E6" s="375"/>
      <c r="F6" s="375"/>
      <c r="G6" s="375"/>
      <c r="H6" s="375"/>
      <c r="I6" s="375"/>
      <c r="J6" s="375"/>
      <c r="K6" s="376"/>
      <c r="L6" s="382"/>
      <c r="M6" s="383"/>
      <c r="N6" s="49" t="s">
        <v>101</v>
      </c>
      <c r="O6" s="48">
        <v>8</v>
      </c>
      <c r="P6" s="383"/>
      <c r="Q6" s="387"/>
      <c r="R6" s="253"/>
      <c r="S6" s="238"/>
      <c r="T6" s="47"/>
      <c r="U6" s="47"/>
      <c r="V6" s="239"/>
      <c r="W6" s="239"/>
      <c r="X6" s="239"/>
      <c r="Y6" s="239"/>
      <c r="Z6" s="239"/>
    </row>
    <row r="7" spans="1:26" ht="18" customHeight="1" thickBot="1">
      <c r="A7" s="239"/>
      <c r="B7" s="426"/>
      <c r="C7" s="427"/>
      <c r="D7" s="374"/>
      <c r="E7" s="375"/>
      <c r="F7" s="375"/>
      <c r="G7" s="375"/>
      <c r="H7" s="375"/>
      <c r="I7" s="375"/>
      <c r="J7" s="375"/>
      <c r="K7" s="376"/>
      <c r="L7" s="382"/>
      <c r="M7" s="383"/>
      <c r="N7" s="51" t="s">
        <v>102</v>
      </c>
      <c r="O7" s="50">
        <v>6</v>
      </c>
      <c r="P7" s="383"/>
      <c r="Q7" s="387"/>
      <c r="R7" s="253"/>
      <c r="S7" s="47"/>
      <c r="T7" s="47"/>
      <c r="U7" s="47"/>
      <c r="V7" s="239"/>
      <c r="W7" s="239"/>
      <c r="X7" s="239"/>
      <c r="Y7" s="239"/>
      <c r="Z7" s="239"/>
    </row>
    <row r="8" spans="1:26" ht="17.25" customHeight="1" thickBot="1">
      <c r="A8" s="239"/>
      <c r="B8" s="426"/>
      <c r="C8" s="427"/>
      <c r="D8" s="374"/>
      <c r="E8" s="375"/>
      <c r="F8" s="375"/>
      <c r="G8" s="375"/>
      <c r="H8" s="375"/>
      <c r="I8" s="375"/>
      <c r="J8" s="375"/>
      <c r="K8" s="376"/>
      <c r="L8" s="382"/>
      <c r="M8" s="383"/>
      <c r="N8" s="49" t="s">
        <v>103</v>
      </c>
      <c r="O8" s="48">
        <v>7</v>
      </c>
      <c r="P8" s="383"/>
      <c r="Q8" s="387"/>
      <c r="R8" s="253"/>
      <c r="S8" s="47"/>
      <c r="T8" s="47"/>
      <c r="U8" s="47"/>
      <c r="V8" s="239"/>
      <c r="W8" s="239"/>
      <c r="X8" s="239"/>
      <c r="Y8" s="239"/>
      <c r="Z8" s="239"/>
    </row>
    <row r="9" spans="1:26" ht="18.75" customHeight="1" thickBot="1">
      <c r="A9" s="239"/>
      <c r="B9" s="426"/>
      <c r="C9" s="427"/>
      <c r="D9" s="374"/>
      <c r="E9" s="375"/>
      <c r="F9" s="375"/>
      <c r="G9" s="375"/>
      <c r="H9" s="375"/>
      <c r="I9" s="375"/>
      <c r="J9" s="375"/>
      <c r="K9" s="376"/>
      <c r="L9" s="382"/>
      <c r="M9" s="383"/>
      <c r="N9" s="51" t="s">
        <v>104</v>
      </c>
      <c r="O9" s="50">
        <v>6</v>
      </c>
      <c r="P9" s="383"/>
      <c r="Q9" s="387"/>
      <c r="R9" s="253"/>
      <c r="S9" s="47"/>
      <c r="T9" s="47"/>
      <c r="U9" s="47"/>
      <c r="V9" s="239"/>
      <c r="W9" s="239"/>
      <c r="X9" s="239"/>
      <c r="Y9" s="239"/>
      <c r="Z9" s="239"/>
    </row>
    <row r="10" spans="1:26" ht="20.25" customHeight="1" thickBot="1">
      <c r="A10" s="239"/>
      <c r="B10" s="426"/>
      <c r="C10" s="427"/>
      <c r="D10" s="374"/>
      <c r="E10" s="375"/>
      <c r="F10" s="375"/>
      <c r="G10" s="375"/>
      <c r="H10" s="375"/>
      <c r="I10" s="375"/>
      <c r="J10" s="375"/>
      <c r="K10" s="376"/>
      <c r="L10" s="382"/>
      <c r="M10" s="383"/>
      <c r="N10" s="49" t="s">
        <v>105</v>
      </c>
      <c r="O10" s="48">
        <v>8</v>
      </c>
      <c r="P10" s="383"/>
      <c r="Q10" s="387"/>
      <c r="R10" s="253"/>
      <c r="S10" s="47"/>
      <c r="T10" s="47"/>
      <c r="U10" s="47"/>
      <c r="V10" s="239"/>
      <c r="W10" s="239"/>
      <c r="X10" s="239"/>
      <c r="Y10" s="239"/>
      <c r="Z10" s="239"/>
    </row>
    <row r="11" spans="1:26" ht="18.75" customHeight="1" thickBot="1">
      <c r="A11" s="239"/>
      <c r="B11" s="426"/>
      <c r="C11" s="427"/>
      <c r="D11" s="374"/>
      <c r="E11" s="375"/>
      <c r="F11" s="375"/>
      <c r="G11" s="375"/>
      <c r="H11" s="375"/>
      <c r="I11" s="375"/>
      <c r="J11" s="375"/>
      <c r="K11" s="376"/>
      <c r="L11" s="382"/>
      <c r="M11" s="383"/>
      <c r="N11" s="51" t="s">
        <v>106</v>
      </c>
      <c r="O11" s="50">
        <v>6</v>
      </c>
      <c r="P11" s="383"/>
      <c r="Q11" s="387"/>
      <c r="R11" s="253"/>
      <c r="S11" s="47"/>
      <c r="T11" s="47"/>
      <c r="U11" s="47"/>
      <c r="V11" s="239"/>
      <c r="W11" s="239"/>
      <c r="X11" s="239"/>
      <c r="Y11" s="239"/>
      <c r="Z11" s="239"/>
    </row>
    <row r="12" spans="1:26" ht="20.25" customHeight="1" thickBot="1">
      <c r="A12" s="239"/>
      <c r="B12" s="426"/>
      <c r="C12" s="427"/>
      <c r="D12" s="374"/>
      <c r="E12" s="375"/>
      <c r="F12" s="375"/>
      <c r="G12" s="375"/>
      <c r="H12" s="375"/>
      <c r="I12" s="375"/>
      <c r="J12" s="375"/>
      <c r="K12" s="376"/>
      <c r="L12" s="382"/>
      <c r="M12" s="383"/>
      <c r="N12" s="49" t="s">
        <v>107</v>
      </c>
      <c r="O12" s="48">
        <v>7</v>
      </c>
      <c r="P12" s="383"/>
      <c r="Q12" s="387"/>
      <c r="R12" s="253"/>
      <c r="S12" s="47"/>
      <c r="T12" s="47"/>
      <c r="U12" s="47"/>
      <c r="V12" s="239"/>
      <c r="W12" s="239"/>
      <c r="X12" s="239"/>
      <c r="Y12" s="239"/>
      <c r="Z12" s="239"/>
    </row>
    <row r="13" spans="1:26" ht="21.75" customHeight="1" thickBot="1">
      <c r="A13" s="239"/>
      <c r="B13" s="426"/>
      <c r="C13" s="427"/>
      <c r="D13" s="374"/>
      <c r="E13" s="375"/>
      <c r="F13" s="375"/>
      <c r="G13" s="375"/>
      <c r="H13" s="375"/>
      <c r="I13" s="375"/>
      <c r="J13" s="375"/>
      <c r="K13" s="375"/>
      <c r="L13" s="382"/>
      <c r="M13" s="383"/>
      <c r="N13" s="51" t="s">
        <v>108</v>
      </c>
      <c r="O13" s="50">
        <v>6</v>
      </c>
      <c r="P13" s="383"/>
      <c r="Q13" s="387"/>
      <c r="R13" s="398"/>
      <c r="S13" s="47"/>
      <c r="T13" s="47"/>
      <c r="U13" s="47"/>
      <c r="V13" s="239"/>
      <c r="W13" s="239"/>
      <c r="X13" s="239"/>
      <c r="Y13" s="239"/>
      <c r="Z13" s="239"/>
    </row>
    <row r="14" spans="1:26" ht="18" customHeight="1" thickBot="1">
      <c r="A14" s="239"/>
      <c r="B14" s="435"/>
      <c r="C14" s="436"/>
      <c r="D14" s="377"/>
      <c r="E14" s="378"/>
      <c r="F14" s="378"/>
      <c r="G14" s="378"/>
      <c r="H14" s="378"/>
      <c r="I14" s="378"/>
      <c r="J14" s="378"/>
      <c r="K14" s="379"/>
      <c r="L14" s="384"/>
      <c r="M14" s="385"/>
      <c r="N14" s="49" t="s">
        <v>69</v>
      </c>
      <c r="O14" s="48">
        <v>8</v>
      </c>
      <c r="P14" s="385"/>
      <c r="Q14" s="388"/>
      <c r="R14" s="399"/>
      <c r="S14" s="47"/>
      <c r="T14" s="47"/>
      <c r="U14" s="47"/>
      <c r="V14" s="239"/>
      <c r="W14" s="239"/>
      <c r="X14" s="239"/>
      <c r="Y14" s="239"/>
      <c r="Z14" s="239"/>
    </row>
    <row r="15" spans="1:26" ht="24.75" customHeight="1" thickBot="1">
      <c r="A15" s="239"/>
      <c r="B15" s="412"/>
      <c r="C15" s="413"/>
      <c r="D15" s="413"/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413"/>
      <c r="P15" s="413"/>
      <c r="Q15" s="414"/>
      <c r="R15" s="253"/>
      <c r="S15" s="47"/>
      <c r="T15" s="47"/>
      <c r="U15" s="47"/>
      <c r="V15" s="239"/>
      <c r="W15" s="239"/>
      <c r="X15" s="239"/>
      <c r="Y15" s="239"/>
      <c r="Z15" s="239"/>
    </row>
    <row r="16" spans="1:26" ht="18" customHeight="1" thickBot="1">
      <c r="A16" s="239"/>
      <c r="B16" s="424" t="s">
        <v>109</v>
      </c>
      <c r="C16" s="425"/>
      <c r="D16" s="371"/>
      <c r="E16" s="372"/>
      <c r="F16" s="372"/>
      <c r="G16" s="372"/>
      <c r="H16" s="372"/>
      <c r="I16" s="372"/>
      <c r="J16" s="372"/>
      <c r="K16" s="373"/>
      <c r="L16" s="380"/>
      <c r="M16" s="255"/>
      <c r="N16" s="53" t="s">
        <v>100</v>
      </c>
      <c r="O16" s="225"/>
      <c r="P16" s="380"/>
      <c r="Q16" s="386"/>
      <c r="R16" s="253"/>
      <c r="S16" s="47"/>
      <c r="T16" s="47"/>
      <c r="U16" s="47"/>
      <c r="V16" s="239"/>
      <c r="W16" s="239"/>
      <c r="X16" s="239"/>
      <c r="Y16" s="239"/>
      <c r="Z16" s="239"/>
    </row>
    <row r="17" spans="1:26" ht="18" customHeight="1" thickBot="1">
      <c r="A17" s="239"/>
      <c r="B17" s="426"/>
      <c r="C17" s="427"/>
      <c r="D17" s="374"/>
      <c r="E17" s="375"/>
      <c r="F17" s="375"/>
      <c r="G17" s="375"/>
      <c r="H17" s="375"/>
      <c r="I17" s="375"/>
      <c r="J17" s="375"/>
      <c r="K17" s="376"/>
      <c r="L17" s="382"/>
      <c r="M17" s="255"/>
      <c r="N17" s="49" t="s">
        <v>101</v>
      </c>
      <c r="O17" s="226"/>
      <c r="P17" s="382"/>
      <c r="Q17" s="387"/>
      <c r="R17" s="253"/>
      <c r="S17" s="47"/>
      <c r="T17" s="47"/>
      <c r="U17" s="47"/>
      <c r="V17" s="239"/>
      <c r="W17" s="239"/>
      <c r="X17" s="239"/>
      <c r="Y17" s="239"/>
      <c r="Z17" s="239"/>
    </row>
    <row r="18" spans="1:26" ht="18" customHeight="1" thickBot="1">
      <c r="A18" s="239"/>
      <c r="B18" s="426"/>
      <c r="C18" s="427"/>
      <c r="D18" s="374"/>
      <c r="E18" s="375"/>
      <c r="F18" s="375"/>
      <c r="G18" s="375"/>
      <c r="H18" s="375"/>
      <c r="I18" s="375"/>
      <c r="J18" s="375"/>
      <c r="K18" s="376"/>
      <c r="L18" s="382"/>
      <c r="M18" s="255"/>
      <c r="N18" s="51" t="s">
        <v>102</v>
      </c>
      <c r="O18" s="227"/>
      <c r="P18" s="382"/>
      <c r="Q18" s="387"/>
      <c r="R18" s="253"/>
      <c r="S18" s="47"/>
      <c r="T18" s="47"/>
      <c r="U18" s="47"/>
      <c r="V18" s="239"/>
      <c r="W18" s="239"/>
      <c r="X18" s="239"/>
      <c r="Y18" s="239"/>
      <c r="Z18" s="239"/>
    </row>
    <row r="19" spans="1:26" ht="18" customHeight="1" thickBot="1">
      <c r="A19" s="239"/>
      <c r="B19" s="426"/>
      <c r="C19" s="427"/>
      <c r="D19" s="374"/>
      <c r="E19" s="375"/>
      <c r="F19" s="375"/>
      <c r="G19" s="375"/>
      <c r="H19" s="375"/>
      <c r="I19" s="375"/>
      <c r="J19" s="375"/>
      <c r="K19" s="376"/>
      <c r="L19" s="382"/>
      <c r="M19" s="255"/>
      <c r="N19" s="49" t="s">
        <v>103</v>
      </c>
      <c r="O19" s="226"/>
      <c r="P19" s="382"/>
      <c r="Q19" s="387"/>
      <c r="R19" s="253"/>
      <c r="S19" s="47"/>
      <c r="T19" s="47"/>
      <c r="U19" s="47"/>
      <c r="V19" s="239"/>
      <c r="W19" s="239"/>
      <c r="X19" s="239"/>
      <c r="Y19" s="239"/>
      <c r="Z19" s="239"/>
    </row>
    <row r="20" spans="1:26" ht="18" customHeight="1" thickBot="1">
      <c r="A20" s="239"/>
      <c r="B20" s="426"/>
      <c r="C20" s="427"/>
      <c r="D20" s="374"/>
      <c r="E20" s="375"/>
      <c r="F20" s="375"/>
      <c r="G20" s="375"/>
      <c r="H20" s="375"/>
      <c r="I20" s="375"/>
      <c r="J20" s="375"/>
      <c r="K20" s="376"/>
      <c r="L20" s="382"/>
      <c r="M20" s="255"/>
      <c r="N20" s="51" t="s">
        <v>104</v>
      </c>
      <c r="O20" s="227"/>
      <c r="P20" s="382"/>
      <c r="Q20" s="387"/>
      <c r="R20" s="253"/>
      <c r="S20" s="47"/>
      <c r="T20" s="47"/>
      <c r="U20" s="47"/>
      <c r="V20" s="239"/>
      <c r="W20" s="239"/>
      <c r="X20" s="239"/>
      <c r="Y20" s="239"/>
      <c r="Z20" s="239"/>
    </row>
    <row r="21" spans="1:26" ht="18" customHeight="1" thickBot="1">
      <c r="A21" s="239"/>
      <c r="B21" s="426"/>
      <c r="C21" s="427"/>
      <c r="D21" s="374"/>
      <c r="E21" s="375"/>
      <c r="F21" s="375"/>
      <c r="G21" s="375"/>
      <c r="H21" s="375"/>
      <c r="I21" s="375"/>
      <c r="J21" s="375"/>
      <c r="K21" s="376"/>
      <c r="L21" s="382"/>
      <c r="M21" s="255"/>
      <c r="N21" s="49" t="s">
        <v>105</v>
      </c>
      <c r="O21" s="226"/>
      <c r="P21" s="382"/>
      <c r="Q21" s="387"/>
      <c r="R21" s="253"/>
      <c r="S21" s="47"/>
      <c r="T21" s="47"/>
      <c r="U21" s="47"/>
      <c r="V21" s="239"/>
      <c r="W21" s="239"/>
      <c r="X21" s="239"/>
      <c r="Y21" s="239"/>
      <c r="Z21" s="239"/>
    </row>
    <row r="22" spans="1:26" ht="18" customHeight="1" thickBot="1">
      <c r="A22" s="239"/>
      <c r="B22" s="426"/>
      <c r="C22" s="427"/>
      <c r="D22" s="374"/>
      <c r="E22" s="375"/>
      <c r="F22" s="375"/>
      <c r="G22" s="375"/>
      <c r="H22" s="375"/>
      <c r="I22" s="375"/>
      <c r="J22" s="375"/>
      <c r="K22" s="376"/>
      <c r="L22" s="382"/>
      <c r="M22" s="255"/>
      <c r="N22" s="51" t="s">
        <v>106</v>
      </c>
      <c r="O22" s="227"/>
      <c r="P22" s="382"/>
      <c r="Q22" s="387"/>
      <c r="R22" s="253"/>
      <c r="S22" s="47"/>
      <c r="T22" s="47"/>
      <c r="U22" s="47"/>
      <c r="V22" s="239"/>
      <c r="W22" s="239"/>
      <c r="X22" s="239"/>
      <c r="Y22" s="239"/>
      <c r="Z22" s="239"/>
    </row>
    <row r="23" spans="1:26" ht="18" customHeight="1" thickBot="1">
      <c r="A23" s="239"/>
      <c r="B23" s="426"/>
      <c r="C23" s="427"/>
      <c r="D23" s="374"/>
      <c r="E23" s="375"/>
      <c r="F23" s="375"/>
      <c r="G23" s="375"/>
      <c r="H23" s="375"/>
      <c r="I23" s="375"/>
      <c r="J23" s="375"/>
      <c r="K23" s="376"/>
      <c r="L23" s="382"/>
      <c r="M23" s="255"/>
      <c r="N23" s="49" t="s">
        <v>107</v>
      </c>
      <c r="O23" s="226"/>
      <c r="P23" s="382"/>
      <c r="Q23" s="387"/>
      <c r="R23" s="253"/>
      <c r="S23" s="47"/>
      <c r="T23" s="47"/>
      <c r="U23" s="47"/>
      <c r="V23" s="239"/>
      <c r="W23" s="239"/>
      <c r="X23" s="239"/>
      <c r="Y23" s="239"/>
      <c r="Z23" s="239"/>
    </row>
    <row r="24" spans="1:26" ht="18" customHeight="1" thickBot="1">
      <c r="A24" s="239"/>
      <c r="B24" s="426"/>
      <c r="C24" s="427"/>
      <c r="D24" s="374"/>
      <c r="E24" s="375"/>
      <c r="F24" s="375"/>
      <c r="G24" s="375"/>
      <c r="H24" s="375"/>
      <c r="I24" s="375"/>
      <c r="J24" s="375"/>
      <c r="K24" s="376"/>
      <c r="L24" s="382"/>
      <c r="M24" s="255"/>
      <c r="N24" s="51" t="s">
        <v>108</v>
      </c>
      <c r="O24" s="227"/>
      <c r="P24" s="382"/>
      <c r="Q24" s="387"/>
      <c r="R24" s="253"/>
      <c r="S24" s="47"/>
      <c r="T24" s="47"/>
      <c r="U24" s="47"/>
      <c r="V24" s="239"/>
      <c r="W24" s="239"/>
      <c r="X24" s="239"/>
      <c r="Y24" s="239"/>
      <c r="Z24" s="239"/>
    </row>
    <row r="25" spans="1:26" ht="18" customHeight="1" thickBot="1">
      <c r="A25" s="239"/>
      <c r="B25" s="426"/>
      <c r="C25" s="427"/>
      <c r="D25" s="374"/>
      <c r="E25" s="375"/>
      <c r="F25" s="375"/>
      <c r="G25" s="375"/>
      <c r="H25" s="375"/>
      <c r="I25" s="375"/>
      <c r="J25" s="375"/>
      <c r="K25" s="376"/>
      <c r="L25" s="384"/>
      <c r="M25" s="255"/>
      <c r="N25" s="49" t="s">
        <v>69</v>
      </c>
      <c r="O25" s="226"/>
      <c r="P25" s="384"/>
      <c r="Q25" s="388"/>
      <c r="R25" s="253"/>
      <c r="S25" s="47"/>
      <c r="T25" s="47"/>
      <c r="U25" s="47"/>
      <c r="V25" s="239"/>
      <c r="W25" s="239"/>
      <c r="X25" s="239"/>
      <c r="Y25" s="239"/>
      <c r="Z25" s="239"/>
    </row>
    <row r="26" spans="1:26" ht="21.6" customHeight="1" thickBot="1">
      <c r="A26" s="239"/>
      <c r="B26" s="280" t="s">
        <v>110</v>
      </c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2"/>
      <c r="R26" s="253"/>
      <c r="S26" s="239"/>
      <c r="T26" s="239"/>
      <c r="U26" s="239"/>
      <c r="V26" s="239"/>
      <c r="W26" s="239"/>
      <c r="X26" s="239"/>
      <c r="Y26" s="239"/>
      <c r="Z26" s="239"/>
    </row>
    <row r="27" spans="1:26" ht="14.25" customHeight="1" thickBot="1">
      <c r="A27" s="239"/>
      <c r="B27" s="437"/>
      <c r="C27" s="438"/>
      <c r="D27" s="439" t="s">
        <v>111</v>
      </c>
      <c r="E27" s="440"/>
      <c r="F27" s="441"/>
      <c r="G27" s="366" t="s">
        <v>112</v>
      </c>
      <c r="H27" s="367"/>
      <c r="I27" s="367"/>
      <c r="J27" s="367"/>
      <c r="K27" s="368"/>
      <c r="L27" s="439" t="s">
        <v>16</v>
      </c>
      <c r="M27" s="440"/>
      <c r="N27" s="440"/>
      <c r="O27" s="440"/>
      <c r="P27" s="440"/>
      <c r="Q27" s="441"/>
      <c r="R27" s="253"/>
      <c r="S27" s="239"/>
      <c r="T27" s="239"/>
      <c r="U27" s="239"/>
      <c r="V27" s="239"/>
      <c r="W27" s="239"/>
      <c r="X27" s="239"/>
      <c r="Y27" s="239"/>
      <c r="Z27" s="239"/>
    </row>
    <row r="28" spans="1:26" ht="29.25" customHeight="1" thickBot="1">
      <c r="A28" s="239"/>
      <c r="B28" s="361" t="s">
        <v>113</v>
      </c>
      <c r="C28" s="362"/>
      <c r="D28" s="363" t="s">
        <v>114</v>
      </c>
      <c r="E28" s="364"/>
      <c r="F28" s="365"/>
      <c r="G28" s="363" t="s">
        <v>115</v>
      </c>
      <c r="H28" s="364"/>
      <c r="I28" s="364"/>
      <c r="J28" s="364"/>
      <c r="K28" s="365"/>
      <c r="L28" s="319"/>
      <c r="M28" s="320"/>
      <c r="N28" s="320"/>
      <c r="O28" s="320"/>
      <c r="P28" s="320"/>
      <c r="Q28" s="321"/>
      <c r="R28" s="253"/>
      <c r="S28" s="239"/>
      <c r="T28" s="239"/>
      <c r="U28" s="239"/>
      <c r="V28" s="239"/>
      <c r="W28" s="239"/>
      <c r="X28" s="239"/>
      <c r="Y28" s="239"/>
      <c r="Z28" s="239"/>
    </row>
    <row r="29" spans="1:26" ht="14.25" customHeight="1" thickBot="1">
      <c r="A29" s="239"/>
      <c r="B29" s="361" t="s">
        <v>116</v>
      </c>
      <c r="C29" s="362"/>
      <c r="D29" s="363" t="s">
        <v>117</v>
      </c>
      <c r="E29" s="364"/>
      <c r="F29" s="365"/>
      <c r="G29" s="363" t="s">
        <v>115</v>
      </c>
      <c r="H29" s="364"/>
      <c r="I29" s="364"/>
      <c r="J29" s="364"/>
      <c r="K29" s="365"/>
      <c r="L29" s="328"/>
      <c r="M29" s="276"/>
      <c r="N29" s="276"/>
      <c r="O29" s="276"/>
      <c r="P29" s="276"/>
      <c r="Q29" s="329"/>
      <c r="R29" s="253"/>
      <c r="S29" s="239"/>
      <c r="T29" s="239"/>
      <c r="U29" s="239"/>
      <c r="V29" s="239"/>
      <c r="W29" s="239"/>
      <c r="X29" s="239"/>
      <c r="Y29" s="239"/>
      <c r="Z29" s="239"/>
    </row>
    <row r="30" spans="1:26" ht="14.25" customHeight="1" thickBot="1">
      <c r="A30" s="239"/>
      <c r="B30" s="361" t="s">
        <v>118</v>
      </c>
      <c r="C30" s="434"/>
      <c r="D30" s="434"/>
      <c r="E30" s="434"/>
      <c r="F30" s="362"/>
      <c r="G30" s="359" t="s">
        <v>119</v>
      </c>
      <c r="H30" s="409"/>
      <c r="I30" s="360"/>
      <c r="J30" s="359" t="s">
        <v>120</v>
      </c>
      <c r="K30" s="360"/>
      <c r="L30" s="328"/>
      <c r="M30" s="276"/>
      <c r="N30" s="329"/>
      <c r="O30" s="328"/>
      <c r="P30" s="276"/>
      <c r="Q30" s="329"/>
      <c r="R30" s="253"/>
      <c r="S30" s="239"/>
      <c r="T30" s="239"/>
      <c r="U30" s="239"/>
      <c r="V30" s="239"/>
      <c r="W30" s="239"/>
      <c r="X30" s="239"/>
      <c r="Y30" s="239"/>
      <c r="Z30" s="239"/>
    </row>
    <row r="31" spans="1:26" ht="21.6" customHeight="1" thickBot="1">
      <c r="A31" s="239"/>
      <c r="B31" s="418" t="s">
        <v>121</v>
      </c>
      <c r="C31" s="419"/>
      <c r="D31" s="419"/>
      <c r="E31" s="419"/>
      <c r="F31" s="419"/>
      <c r="G31" s="419"/>
      <c r="H31" s="419"/>
      <c r="I31" s="419"/>
      <c r="J31" s="419"/>
      <c r="K31" s="419"/>
      <c r="L31" s="419"/>
      <c r="M31" s="419"/>
      <c r="N31" s="419"/>
      <c r="O31" s="419"/>
      <c r="P31" s="419"/>
      <c r="Q31" s="420"/>
      <c r="R31" s="253"/>
      <c r="S31" s="239"/>
      <c r="T31" s="239"/>
      <c r="U31" s="239"/>
      <c r="V31" s="239"/>
      <c r="W31" s="239"/>
      <c r="X31" s="239"/>
      <c r="Y31" s="239"/>
      <c r="Z31" s="239"/>
    </row>
    <row r="32" spans="1:26" ht="15.75" thickBot="1">
      <c r="A32" s="239"/>
      <c r="B32" s="421" t="s">
        <v>122</v>
      </c>
      <c r="C32" s="422"/>
      <c r="D32" s="422"/>
      <c r="E32" s="422"/>
      <c r="F32" s="422"/>
      <c r="G32" s="422"/>
      <c r="H32" s="422"/>
      <c r="I32" s="422"/>
      <c r="J32" s="422"/>
      <c r="K32" s="423"/>
      <c r="L32" s="428" t="s">
        <v>119</v>
      </c>
      <c r="M32" s="429"/>
      <c r="N32" s="430"/>
      <c r="O32" s="431" t="s">
        <v>120</v>
      </c>
      <c r="P32" s="432"/>
      <c r="Q32" s="433"/>
      <c r="R32" s="253"/>
      <c r="S32" s="239"/>
      <c r="T32" s="239"/>
      <c r="U32" s="239"/>
      <c r="V32" s="239"/>
      <c r="W32" s="239"/>
      <c r="X32" s="239"/>
      <c r="Y32" s="239"/>
      <c r="Z32" s="239"/>
    </row>
    <row r="33" spans="1:26" ht="14.25" customHeight="1" thickTop="1">
      <c r="A33" s="239"/>
      <c r="B33" s="389"/>
      <c r="C33" s="390"/>
      <c r="D33" s="390"/>
      <c r="E33" s="390"/>
      <c r="F33" s="390"/>
      <c r="G33" s="390"/>
      <c r="H33" s="390"/>
      <c r="I33" s="390"/>
      <c r="J33" s="390"/>
      <c r="K33" s="390"/>
      <c r="L33" s="390"/>
      <c r="M33" s="390"/>
      <c r="N33" s="390"/>
      <c r="O33" s="390"/>
      <c r="P33" s="390"/>
      <c r="Q33" s="391"/>
      <c r="R33" s="253"/>
      <c r="S33" s="239"/>
      <c r="T33" s="239"/>
      <c r="U33" s="239"/>
      <c r="V33" s="239"/>
      <c r="W33" s="239"/>
      <c r="X33" s="239"/>
      <c r="Y33" s="239"/>
      <c r="Z33" s="239"/>
    </row>
    <row r="34" spans="1:26" ht="14.25" customHeight="1">
      <c r="A34" s="239"/>
      <c r="B34" s="392"/>
      <c r="C34" s="393"/>
      <c r="D34" s="393"/>
      <c r="E34" s="393"/>
      <c r="F34" s="393"/>
      <c r="G34" s="393"/>
      <c r="H34" s="393"/>
      <c r="I34" s="393"/>
      <c r="J34" s="393"/>
      <c r="K34" s="393"/>
      <c r="L34" s="393"/>
      <c r="M34" s="393"/>
      <c r="N34" s="393"/>
      <c r="O34" s="393"/>
      <c r="P34" s="393"/>
      <c r="Q34" s="394"/>
      <c r="R34" s="253"/>
      <c r="S34" s="239"/>
      <c r="T34" s="239"/>
      <c r="U34" s="239"/>
      <c r="V34" s="239"/>
      <c r="W34" s="239"/>
      <c r="X34" s="239"/>
      <c r="Y34" s="239"/>
      <c r="Z34" s="239"/>
    </row>
    <row r="35" spans="1:26" ht="14.25" customHeight="1">
      <c r="A35" s="239"/>
      <c r="B35" s="392"/>
      <c r="C35" s="393"/>
      <c r="D35" s="393"/>
      <c r="E35" s="393"/>
      <c r="F35" s="393"/>
      <c r="G35" s="393"/>
      <c r="H35" s="393"/>
      <c r="I35" s="393"/>
      <c r="J35" s="393"/>
      <c r="K35" s="393"/>
      <c r="L35" s="393"/>
      <c r="M35" s="393"/>
      <c r="N35" s="393"/>
      <c r="O35" s="393"/>
      <c r="P35" s="393"/>
      <c r="Q35" s="394"/>
      <c r="R35" s="253"/>
      <c r="S35" s="239"/>
      <c r="T35" s="239"/>
      <c r="U35" s="239"/>
      <c r="V35" s="239"/>
      <c r="W35" s="239"/>
      <c r="X35" s="239"/>
      <c r="Y35" s="239"/>
      <c r="Z35" s="239"/>
    </row>
    <row r="36" spans="1:26" ht="14.25" customHeight="1">
      <c r="A36" s="239"/>
      <c r="B36" s="392"/>
      <c r="C36" s="393"/>
      <c r="D36" s="393"/>
      <c r="E36" s="393"/>
      <c r="F36" s="393"/>
      <c r="G36" s="393"/>
      <c r="H36" s="393"/>
      <c r="I36" s="393"/>
      <c r="J36" s="393"/>
      <c r="K36" s="393"/>
      <c r="L36" s="393"/>
      <c r="M36" s="393"/>
      <c r="N36" s="393"/>
      <c r="O36" s="393"/>
      <c r="P36" s="393"/>
      <c r="Q36" s="394"/>
      <c r="R36" s="253"/>
      <c r="S36" s="239"/>
      <c r="T36" s="239"/>
      <c r="U36" s="239"/>
      <c r="V36" s="239"/>
      <c r="W36" s="239"/>
      <c r="X36" s="239"/>
      <c r="Y36" s="239"/>
      <c r="Z36" s="239"/>
    </row>
    <row r="37" spans="1:26" ht="14.25" customHeight="1">
      <c r="A37" s="239"/>
      <c r="B37" s="392"/>
      <c r="C37" s="393"/>
      <c r="D37" s="393"/>
      <c r="E37" s="393"/>
      <c r="F37" s="393"/>
      <c r="G37" s="393"/>
      <c r="H37" s="393"/>
      <c r="I37" s="393"/>
      <c r="J37" s="393"/>
      <c r="K37" s="393"/>
      <c r="L37" s="393"/>
      <c r="M37" s="393"/>
      <c r="N37" s="393"/>
      <c r="O37" s="393"/>
      <c r="P37" s="393"/>
      <c r="Q37" s="394"/>
      <c r="R37" s="253"/>
      <c r="S37" s="239"/>
      <c r="T37" s="239"/>
      <c r="U37" s="239"/>
      <c r="V37" s="239"/>
      <c r="W37" s="239"/>
      <c r="X37" s="239"/>
      <c r="Y37" s="239"/>
      <c r="Z37" s="239"/>
    </row>
    <row r="38" spans="1:26" ht="14.25" customHeight="1" thickBot="1">
      <c r="A38" s="239"/>
      <c r="B38" s="395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7"/>
      <c r="R38" s="253"/>
      <c r="S38" s="239"/>
      <c r="T38" s="239"/>
      <c r="U38" s="239"/>
      <c r="V38" s="239"/>
      <c r="W38" s="239"/>
      <c r="X38" s="239"/>
      <c r="Y38" s="239"/>
      <c r="Z38" s="239"/>
    </row>
    <row r="39" spans="1:26" ht="14.25" customHeight="1" thickTop="1">
      <c r="A39" s="239"/>
      <c r="B39" s="239"/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</row>
    <row r="40" spans="1:26" ht="14.25" customHeight="1">
      <c r="A40" s="239"/>
      <c r="B40" s="239"/>
      <c r="C40" s="239"/>
      <c r="D40" s="239"/>
      <c r="E40" s="239"/>
      <c r="F40" s="239"/>
      <c r="G40" s="239"/>
      <c r="H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</row>
    <row r="41" spans="1:26" ht="14.25" customHeight="1">
      <c r="A41" s="239"/>
      <c r="B41" s="239"/>
      <c r="C41" s="239"/>
      <c r="D41" s="239"/>
      <c r="E41" s="239"/>
      <c r="F41" s="239"/>
      <c r="G41" s="239"/>
      <c r="H41" s="239"/>
      <c r="I41" s="239"/>
      <c r="J41" s="239"/>
      <c r="K41" s="239"/>
      <c r="L41" s="239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</row>
    <row r="42" spans="1:26" ht="14.25" customHeight="1">
      <c r="A42" s="239"/>
      <c r="B42" s="239"/>
      <c r="C42" s="239"/>
      <c r="D42" s="239"/>
      <c r="E42" s="239"/>
      <c r="F42" s="239"/>
      <c r="G42" s="239"/>
      <c r="H42" s="239"/>
      <c r="I42" s="239"/>
      <c r="J42" s="239"/>
      <c r="K42" s="239"/>
      <c r="L42" s="239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</row>
    <row r="43" spans="1:26" ht="14.25" customHeight="1">
      <c r="A43" s="239"/>
      <c r="B43" s="239"/>
      <c r="C43" s="239"/>
      <c r="D43" s="239"/>
      <c r="E43" s="239"/>
      <c r="F43" s="239"/>
      <c r="G43" s="239"/>
      <c r="H43" s="239"/>
      <c r="I43" s="239"/>
      <c r="J43" s="239"/>
      <c r="K43" s="239"/>
      <c r="L43" s="239"/>
      <c r="M43" s="239"/>
      <c r="N43" s="239"/>
      <c r="O43" s="239"/>
      <c r="P43" s="239"/>
      <c r="Q43" s="239"/>
      <c r="R43" s="239"/>
      <c r="S43" s="238"/>
      <c r="T43" s="238"/>
      <c r="U43" s="238"/>
      <c r="V43" s="239"/>
      <c r="W43" s="239"/>
      <c r="X43" s="239"/>
      <c r="Y43" s="239"/>
      <c r="Z43" s="239"/>
    </row>
    <row r="44" spans="1:26" ht="14.25" customHeight="1">
      <c r="A44" s="239"/>
      <c r="B44" s="239"/>
      <c r="C44" s="239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238"/>
      <c r="T44" s="238"/>
      <c r="U44" s="238"/>
      <c r="V44" s="239"/>
      <c r="W44" s="239"/>
      <c r="X44" s="239"/>
      <c r="Y44" s="239"/>
      <c r="Z44" s="239"/>
    </row>
    <row r="45" spans="1:26" ht="14.25" customHeight="1">
      <c r="A45" s="239"/>
      <c r="B45" s="239"/>
      <c r="C45" s="239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238"/>
      <c r="T45" s="238"/>
      <c r="U45" s="238"/>
      <c r="V45" s="239"/>
      <c r="W45" s="239"/>
      <c r="X45" s="239"/>
      <c r="Y45" s="239"/>
      <c r="Z45" s="239"/>
    </row>
    <row r="46" spans="1:26" ht="14.25" customHeight="1">
      <c r="A46" s="239"/>
      <c r="B46" s="239"/>
      <c r="C46" s="239"/>
      <c r="D46" s="239"/>
      <c r="E46" s="239"/>
      <c r="F46" s="239"/>
      <c r="G46" s="239"/>
      <c r="H46" s="239"/>
      <c r="I46" s="239"/>
      <c r="J46" s="239"/>
      <c r="K46" s="239"/>
      <c r="L46" s="239"/>
      <c r="M46" s="239"/>
      <c r="N46" s="239"/>
      <c r="O46" s="239"/>
      <c r="P46" s="239"/>
      <c r="Q46" s="239"/>
      <c r="R46" s="239"/>
      <c r="S46" s="238"/>
      <c r="T46" s="238"/>
      <c r="U46" s="238"/>
      <c r="V46" s="239"/>
      <c r="W46" s="239"/>
      <c r="X46" s="239"/>
      <c r="Y46" s="239"/>
      <c r="Z46" s="239"/>
    </row>
    <row r="47" spans="1:26" ht="14.25" customHeight="1">
      <c r="A47" s="239"/>
      <c r="B47" s="239"/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238"/>
      <c r="T47" s="238"/>
      <c r="U47" s="238"/>
      <c r="V47" s="239"/>
      <c r="W47" s="239"/>
      <c r="X47" s="239"/>
      <c r="Y47" s="239"/>
      <c r="Z47" s="239"/>
    </row>
    <row r="48" spans="1:26" ht="14.25" customHeight="1">
      <c r="A48" s="239"/>
      <c r="B48" s="239"/>
      <c r="C48" s="239"/>
      <c r="D48" s="239"/>
      <c r="E48" s="239"/>
      <c r="F48" s="239"/>
      <c r="G48" s="239"/>
      <c r="H48" s="239"/>
      <c r="I48" s="239"/>
      <c r="J48" s="239"/>
      <c r="K48" s="239"/>
      <c r="L48" s="239"/>
      <c r="M48" s="239"/>
      <c r="N48" s="239"/>
      <c r="O48" s="239"/>
      <c r="P48" s="239"/>
      <c r="Q48" s="239"/>
      <c r="R48" s="239"/>
      <c r="S48" s="238"/>
      <c r="T48" s="238"/>
      <c r="U48" s="238"/>
      <c r="V48" s="239"/>
      <c r="W48" s="239"/>
      <c r="X48" s="239"/>
      <c r="Y48" s="239"/>
      <c r="Z48" s="239"/>
    </row>
    <row r="49" spans="1:26" ht="14.25" customHeight="1">
      <c r="A49" s="239"/>
      <c r="B49" s="239"/>
      <c r="C49" s="239"/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238"/>
      <c r="T49" s="238"/>
      <c r="U49" s="238"/>
      <c r="V49" s="239"/>
      <c r="W49" s="239"/>
      <c r="X49" s="239"/>
      <c r="Y49" s="239"/>
      <c r="Z49" s="239"/>
    </row>
    <row r="50" spans="1:26" ht="14.25" customHeight="1">
      <c r="A50" s="239"/>
      <c r="B50" s="239"/>
      <c r="C50" s="239"/>
      <c r="D50" s="239"/>
      <c r="E50" s="239"/>
      <c r="F50" s="239"/>
      <c r="G50" s="239"/>
      <c r="H50" s="239"/>
      <c r="I50" s="239"/>
      <c r="J50" s="239"/>
      <c r="K50" s="239"/>
      <c r="L50" s="239"/>
      <c r="M50" s="239"/>
      <c r="N50" s="239"/>
      <c r="O50" s="239"/>
      <c r="P50" s="239"/>
      <c r="Q50" s="239"/>
      <c r="R50" s="239"/>
      <c r="S50" s="238"/>
      <c r="T50" s="238"/>
      <c r="U50" s="238"/>
      <c r="V50" s="239"/>
      <c r="W50" s="239"/>
      <c r="X50" s="239"/>
      <c r="Y50" s="239"/>
      <c r="Z50" s="239"/>
    </row>
    <row r="51" spans="1:26" ht="14.25" customHeight="1">
      <c r="A51" s="239"/>
      <c r="B51" s="239"/>
      <c r="C51" s="239"/>
      <c r="D51" s="239"/>
      <c r="E51" s="239"/>
      <c r="F51" s="239"/>
      <c r="G51" s="239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238"/>
      <c r="T51" s="238"/>
      <c r="U51" s="238"/>
      <c r="V51" s="239"/>
      <c r="W51" s="239"/>
      <c r="X51" s="239"/>
      <c r="Y51" s="239"/>
      <c r="Z51" s="239"/>
    </row>
    <row r="52" spans="1:26" ht="14.25" customHeight="1">
      <c r="A52" s="239"/>
      <c r="B52" s="239"/>
      <c r="C52" s="239"/>
      <c r="D52" s="239"/>
      <c r="E52" s="239"/>
      <c r="F52" s="239"/>
      <c r="G52" s="239"/>
      <c r="H52" s="239"/>
      <c r="I52" s="239"/>
      <c r="J52" s="239"/>
      <c r="K52" s="239"/>
      <c r="L52" s="239"/>
      <c r="M52" s="239"/>
      <c r="N52" s="239"/>
      <c r="O52" s="239"/>
      <c r="P52" s="239"/>
      <c r="Q52" s="239"/>
      <c r="R52" s="239"/>
      <c r="S52" s="238"/>
      <c r="T52" s="238"/>
      <c r="U52" s="238"/>
      <c r="V52" s="239"/>
      <c r="W52" s="239"/>
      <c r="X52" s="239"/>
      <c r="Y52" s="239"/>
      <c r="Z52" s="239"/>
    </row>
    <row r="53" spans="1:26" ht="14.25" customHeight="1">
      <c r="A53" s="239"/>
      <c r="B53" s="239"/>
      <c r="C53" s="239"/>
      <c r="D53" s="239"/>
      <c r="E53" s="239"/>
      <c r="F53" s="239"/>
      <c r="G53" s="239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239"/>
      <c r="T53" s="239"/>
      <c r="U53" s="239"/>
      <c r="V53" s="239"/>
      <c r="W53" s="239"/>
      <c r="X53" s="239"/>
      <c r="Y53" s="239"/>
      <c r="Z53" s="239"/>
    </row>
    <row r="54" spans="1:26" ht="14.25" customHeight="1">
      <c r="A54" s="239"/>
      <c r="B54" s="239"/>
      <c r="C54" s="239"/>
      <c r="D54" s="239"/>
      <c r="E54" s="239"/>
      <c r="F54" s="239"/>
      <c r="G54" s="239"/>
      <c r="H54" s="239"/>
      <c r="I54" s="239"/>
      <c r="J54" s="239"/>
      <c r="K54" s="239"/>
      <c r="L54" s="239"/>
      <c r="M54" s="239"/>
      <c r="N54" s="239"/>
      <c r="O54" s="239"/>
      <c r="P54" s="239"/>
      <c r="Q54" s="239"/>
      <c r="R54" s="239"/>
      <c r="S54" s="239"/>
      <c r="T54" s="239"/>
      <c r="U54" s="239"/>
      <c r="V54" s="239"/>
      <c r="W54" s="239"/>
      <c r="X54" s="239"/>
      <c r="Y54" s="239"/>
      <c r="Z54" s="239"/>
    </row>
    <row r="55" spans="1:26" ht="14.25" customHeight="1">
      <c r="A55" s="239"/>
      <c r="B55" s="239"/>
      <c r="C55" s="239"/>
      <c r="D55" s="239"/>
      <c r="E55" s="239"/>
      <c r="F55" s="239"/>
      <c r="G55" s="239"/>
      <c r="H55" s="239"/>
      <c r="I55" s="239"/>
      <c r="J55" s="239"/>
      <c r="K55" s="239"/>
      <c r="L55" s="239"/>
      <c r="M55" s="239"/>
      <c r="N55" s="239"/>
      <c r="O55" s="239"/>
      <c r="P55" s="239"/>
      <c r="Q55" s="239"/>
      <c r="R55" s="239"/>
      <c r="S55" s="239"/>
      <c r="T55" s="239"/>
      <c r="U55" s="239"/>
      <c r="V55" s="239"/>
      <c r="W55" s="239"/>
      <c r="X55" s="239"/>
      <c r="Y55" s="239"/>
      <c r="Z55" s="239"/>
    </row>
    <row r="56" spans="1:26" ht="14.25" customHeight="1">
      <c r="A56" s="239"/>
      <c r="B56" s="239"/>
      <c r="C56" s="239"/>
      <c r="D56" s="239"/>
      <c r="E56" s="239"/>
      <c r="F56" s="239"/>
      <c r="G56" s="239"/>
      <c r="H56" s="239"/>
      <c r="I56" s="239"/>
      <c r="J56" s="239"/>
      <c r="K56" s="239"/>
      <c r="L56" s="239"/>
      <c r="M56" s="239"/>
      <c r="N56" s="239"/>
      <c r="O56" s="239"/>
      <c r="P56" s="239"/>
      <c r="Q56" s="239"/>
      <c r="R56" s="239"/>
      <c r="S56" s="239"/>
      <c r="T56" s="239"/>
      <c r="U56" s="239"/>
      <c r="V56" s="239"/>
      <c r="W56" s="239"/>
      <c r="X56" s="239"/>
      <c r="Y56" s="239"/>
      <c r="Z56" s="239"/>
    </row>
    <row r="57" spans="1:26" ht="14.25" customHeight="1">
      <c r="A57" s="239"/>
      <c r="B57" s="239"/>
      <c r="C57" s="239"/>
      <c r="D57" s="239"/>
      <c r="E57" s="239"/>
      <c r="F57" s="239"/>
      <c r="G57" s="239"/>
      <c r="H57" s="239"/>
      <c r="I57" s="239"/>
      <c r="J57" s="239"/>
      <c r="K57" s="239"/>
      <c r="L57" s="239"/>
      <c r="M57" s="239"/>
      <c r="N57" s="239"/>
      <c r="O57" s="239"/>
      <c r="P57" s="239"/>
      <c r="Q57" s="239"/>
      <c r="R57" s="239"/>
      <c r="S57" s="239"/>
      <c r="T57" s="239"/>
      <c r="U57" s="239"/>
      <c r="V57" s="239"/>
      <c r="W57" s="239"/>
      <c r="X57" s="239"/>
      <c r="Y57" s="239"/>
      <c r="Z57" s="239"/>
    </row>
    <row r="58" spans="1:26" ht="14.25" customHeight="1">
      <c r="A58" s="239"/>
      <c r="B58" s="239"/>
      <c r="C58" s="239"/>
      <c r="D58" s="239"/>
      <c r="E58" s="239"/>
      <c r="F58" s="239"/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9"/>
      <c r="T58" s="239"/>
      <c r="U58" s="239"/>
      <c r="V58" s="239"/>
      <c r="W58" s="239"/>
      <c r="X58" s="239"/>
      <c r="Y58" s="239"/>
      <c r="Z58" s="239"/>
    </row>
    <row r="59" spans="1:26" ht="14.25" customHeight="1">
      <c r="A59" s="239"/>
      <c r="B59" s="239"/>
      <c r="C59" s="239"/>
      <c r="D59" s="239"/>
      <c r="E59" s="239"/>
      <c r="F59" s="239"/>
      <c r="G59" s="239"/>
      <c r="H59" s="239"/>
      <c r="I59" s="239"/>
      <c r="J59" s="239"/>
      <c r="K59" s="239"/>
      <c r="L59" s="239"/>
      <c r="M59" s="239"/>
      <c r="N59" s="239"/>
      <c r="O59" s="239"/>
      <c r="P59" s="239"/>
      <c r="Q59" s="239"/>
      <c r="R59" s="239"/>
      <c r="S59" s="239"/>
      <c r="T59" s="239"/>
      <c r="U59" s="239"/>
      <c r="V59" s="239"/>
      <c r="W59" s="239"/>
      <c r="X59" s="239"/>
      <c r="Y59" s="239"/>
      <c r="Z59" s="239"/>
    </row>
    <row r="60" spans="1:26" ht="14.25" customHeight="1">
      <c r="A60" s="239"/>
      <c r="B60" s="239"/>
      <c r="C60" s="239"/>
      <c r="D60" s="239"/>
      <c r="E60" s="239"/>
      <c r="F60" s="239"/>
      <c r="G60" s="239"/>
      <c r="H60" s="239"/>
      <c r="I60" s="239"/>
      <c r="J60" s="239"/>
      <c r="K60" s="239"/>
      <c r="L60" s="239"/>
      <c r="M60" s="239"/>
      <c r="N60" s="239"/>
      <c r="O60" s="239"/>
      <c r="P60" s="239"/>
      <c r="Q60" s="239"/>
      <c r="R60" s="239"/>
      <c r="S60" s="239"/>
      <c r="T60" s="239"/>
      <c r="U60" s="239"/>
      <c r="V60" s="239"/>
      <c r="W60" s="239"/>
      <c r="X60" s="239"/>
      <c r="Y60" s="239"/>
      <c r="Z60" s="239"/>
    </row>
    <row r="61" spans="1:26" ht="14.25" customHeight="1">
      <c r="A61" s="239"/>
      <c r="B61" s="239"/>
      <c r="C61" s="239"/>
      <c r="D61" s="239"/>
      <c r="E61" s="239"/>
      <c r="F61" s="239"/>
      <c r="G61" s="239"/>
      <c r="H61" s="239"/>
      <c r="I61" s="239"/>
      <c r="J61" s="239"/>
      <c r="K61" s="239"/>
      <c r="L61" s="239"/>
      <c r="M61" s="239"/>
      <c r="N61" s="239"/>
      <c r="O61" s="239"/>
      <c r="P61" s="239"/>
      <c r="Q61" s="239"/>
      <c r="R61" s="239"/>
      <c r="S61" s="239"/>
      <c r="T61" s="239"/>
      <c r="U61" s="239"/>
      <c r="V61" s="239"/>
      <c r="W61" s="239"/>
      <c r="X61" s="239"/>
      <c r="Y61" s="239"/>
      <c r="Z61" s="239"/>
    </row>
    <row r="62" spans="1:26" ht="14.25" customHeight="1">
      <c r="A62" s="239"/>
      <c r="B62" s="239"/>
      <c r="C62" s="239"/>
      <c r="D62" s="239"/>
      <c r="E62" s="239"/>
      <c r="F62" s="239"/>
      <c r="G62" s="239"/>
      <c r="H62" s="239"/>
      <c r="I62" s="239"/>
      <c r="J62" s="239"/>
      <c r="K62" s="239"/>
      <c r="L62" s="239"/>
      <c r="M62" s="239"/>
      <c r="N62" s="239"/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</row>
    <row r="63" spans="1:26" ht="14.25" customHeight="1">
      <c r="A63" s="239"/>
      <c r="B63" s="239"/>
      <c r="C63" s="239"/>
      <c r="D63" s="239"/>
      <c r="E63" s="239"/>
      <c r="F63" s="239"/>
      <c r="G63" s="239"/>
      <c r="H63" s="239"/>
      <c r="I63" s="239"/>
      <c r="J63" s="239"/>
      <c r="K63" s="239"/>
      <c r="L63" s="239"/>
      <c r="M63" s="239"/>
      <c r="N63" s="239"/>
      <c r="O63" s="239"/>
      <c r="P63" s="239"/>
      <c r="Q63" s="239"/>
      <c r="R63" s="239"/>
      <c r="S63" s="239"/>
      <c r="T63" s="239"/>
      <c r="U63" s="239"/>
      <c r="V63" s="239"/>
      <c r="W63" s="239"/>
      <c r="X63" s="239"/>
      <c r="Y63" s="239"/>
      <c r="Z63" s="239"/>
    </row>
    <row r="64" spans="1:26" ht="14.25" customHeight="1">
      <c r="A64" s="239"/>
      <c r="B64" s="239"/>
      <c r="C64" s="239"/>
      <c r="D64" s="239"/>
      <c r="E64" s="239"/>
      <c r="F64" s="239"/>
      <c r="G64" s="239"/>
      <c r="H64" s="239"/>
      <c r="I64" s="239"/>
      <c r="J64" s="239"/>
      <c r="K64" s="239"/>
      <c r="L64" s="239"/>
      <c r="M64" s="239"/>
      <c r="N64" s="239"/>
      <c r="O64" s="239"/>
      <c r="P64" s="239"/>
      <c r="Q64" s="239"/>
      <c r="R64" s="239"/>
      <c r="S64" s="239"/>
      <c r="T64" s="239"/>
      <c r="U64" s="239"/>
      <c r="V64" s="239"/>
      <c r="W64" s="239"/>
      <c r="X64" s="239"/>
      <c r="Y64" s="239"/>
      <c r="Z64" s="239"/>
    </row>
    <row r="65" spans="1:26" ht="14.25" customHeight="1">
      <c r="A65" s="239"/>
      <c r="B65" s="239"/>
      <c r="C65" s="239"/>
      <c r="D65" s="239"/>
      <c r="E65" s="239"/>
      <c r="F65" s="239"/>
      <c r="G65" s="239"/>
      <c r="H65" s="239"/>
      <c r="I65" s="239"/>
      <c r="J65" s="239"/>
      <c r="K65" s="239"/>
      <c r="L65" s="239"/>
      <c r="M65" s="239"/>
      <c r="N65" s="239"/>
      <c r="O65" s="239"/>
      <c r="P65" s="239"/>
      <c r="Q65" s="239"/>
      <c r="R65" s="239"/>
      <c r="S65" s="239"/>
      <c r="T65" s="239"/>
      <c r="U65" s="239"/>
      <c r="V65" s="239"/>
      <c r="W65" s="239"/>
      <c r="X65" s="239"/>
      <c r="Y65" s="239"/>
      <c r="Z65" s="239"/>
    </row>
    <row r="66" spans="1:26" ht="14.25" customHeight="1">
      <c r="A66" s="239"/>
      <c r="B66" s="239"/>
      <c r="C66" s="239"/>
      <c r="D66" s="239"/>
      <c r="E66" s="239"/>
      <c r="F66" s="239"/>
      <c r="G66" s="239"/>
      <c r="H66" s="239"/>
      <c r="I66" s="239"/>
      <c r="J66" s="239"/>
      <c r="K66" s="239"/>
      <c r="L66" s="239"/>
      <c r="M66" s="239"/>
      <c r="N66" s="239"/>
      <c r="O66" s="239"/>
      <c r="P66" s="239"/>
      <c r="Q66" s="239"/>
      <c r="R66" s="239"/>
      <c r="S66" s="239"/>
      <c r="T66" s="239"/>
      <c r="U66" s="239"/>
      <c r="V66" s="239"/>
      <c r="W66" s="239"/>
      <c r="X66" s="239"/>
      <c r="Y66" s="239"/>
      <c r="Z66" s="239"/>
    </row>
    <row r="67" spans="1:26" ht="14.25" customHeight="1">
      <c r="A67" s="239"/>
      <c r="B67" s="239"/>
      <c r="C67" s="239"/>
      <c r="D67" s="239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  <c r="Z67" s="239"/>
    </row>
    <row r="68" spans="1:26" ht="14.25" customHeight="1">
      <c r="A68" s="239"/>
      <c r="B68" s="239"/>
      <c r="C68" s="239"/>
      <c r="D68" s="239"/>
      <c r="E68" s="239"/>
      <c r="F68" s="239"/>
      <c r="G68" s="239"/>
      <c r="H68" s="239"/>
      <c r="I68" s="239"/>
      <c r="J68" s="239"/>
      <c r="K68" s="239"/>
      <c r="L68" s="239"/>
      <c r="M68" s="239"/>
      <c r="N68" s="239"/>
      <c r="O68" s="239"/>
      <c r="P68" s="239"/>
      <c r="Q68" s="239"/>
      <c r="R68" s="239"/>
      <c r="S68" s="239"/>
      <c r="T68" s="239"/>
      <c r="U68" s="239"/>
      <c r="V68" s="239"/>
      <c r="W68" s="239"/>
      <c r="X68" s="239"/>
      <c r="Y68" s="239"/>
      <c r="Z68" s="239"/>
    </row>
    <row r="69" spans="1:26" ht="14.25" customHeight="1">
      <c r="A69" s="239"/>
      <c r="B69" s="239"/>
      <c r="C69" s="239"/>
      <c r="D69" s="239"/>
      <c r="E69" s="239"/>
      <c r="F69" s="239"/>
      <c r="G69" s="239"/>
      <c r="H69" s="239"/>
      <c r="I69" s="239"/>
      <c r="J69" s="239"/>
      <c r="K69" s="239"/>
      <c r="L69" s="239"/>
      <c r="M69" s="239"/>
      <c r="N69" s="239"/>
      <c r="O69" s="239"/>
      <c r="P69" s="239"/>
      <c r="Q69" s="239"/>
      <c r="R69" s="239"/>
      <c r="S69" s="239"/>
      <c r="T69" s="239"/>
      <c r="U69" s="239"/>
      <c r="V69" s="239"/>
      <c r="W69" s="239"/>
      <c r="X69" s="239"/>
      <c r="Y69" s="239"/>
      <c r="Z69" s="239"/>
    </row>
    <row r="70" spans="1:26" ht="14.25" customHeight="1">
      <c r="A70" s="239"/>
      <c r="B70" s="239"/>
      <c r="C70" s="239"/>
      <c r="D70" s="239"/>
      <c r="E70" s="239"/>
      <c r="F70" s="239"/>
      <c r="G70" s="239"/>
      <c r="H70" s="239"/>
      <c r="I70" s="239"/>
      <c r="J70" s="239"/>
      <c r="K70" s="239"/>
      <c r="L70" s="239"/>
      <c r="M70" s="239"/>
      <c r="N70" s="239"/>
      <c r="O70" s="239"/>
      <c r="P70" s="239"/>
      <c r="Q70" s="239"/>
      <c r="R70" s="239"/>
      <c r="S70" s="239"/>
      <c r="T70" s="239"/>
      <c r="U70" s="239"/>
      <c r="V70" s="239"/>
      <c r="W70" s="239"/>
      <c r="X70" s="239"/>
      <c r="Y70" s="239"/>
      <c r="Z70" s="239"/>
    </row>
    <row r="71" spans="1:26" ht="14.25" customHeight="1">
      <c r="A71" s="239"/>
      <c r="B71" s="239"/>
      <c r="C71" s="239"/>
      <c r="D71" s="239"/>
      <c r="E71" s="239"/>
      <c r="F71" s="239"/>
      <c r="G71" s="239"/>
      <c r="H71" s="239"/>
      <c r="I71" s="239"/>
      <c r="J71" s="239"/>
      <c r="K71" s="239"/>
      <c r="L71" s="239"/>
      <c r="M71" s="239"/>
      <c r="N71" s="239"/>
      <c r="O71" s="239"/>
      <c r="P71" s="239"/>
      <c r="Q71" s="239"/>
      <c r="R71" s="239"/>
      <c r="S71" s="239"/>
      <c r="T71" s="239"/>
      <c r="U71" s="239"/>
      <c r="V71" s="239"/>
      <c r="W71" s="239"/>
      <c r="X71" s="239"/>
      <c r="Y71" s="239"/>
      <c r="Z71" s="239"/>
    </row>
    <row r="72" spans="1:26" ht="14.25" customHeight="1">
      <c r="A72" s="239"/>
      <c r="B72" s="239"/>
      <c r="C72" s="239"/>
      <c r="D72" s="239"/>
      <c r="E72" s="239"/>
      <c r="F72" s="239"/>
      <c r="G72" s="239"/>
      <c r="H72" s="239"/>
      <c r="I72" s="239"/>
      <c r="J72" s="239"/>
      <c r="K72" s="239"/>
      <c r="L72" s="239"/>
      <c r="M72" s="239"/>
      <c r="N72" s="239"/>
      <c r="O72" s="239"/>
      <c r="P72" s="239"/>
      <c r="Q72" s="239"/>
      <c r="R72" s="239"/>
      <c r="S72" s="239"/>
      <c r="T72" s="239"/>
      <c r="U72" s="239"/>
      <c r="V72" s="239"/>
      <c r="W72" s="239"/>
      <c r="X72" s="239"/>
      <c r="Y72" s="239"/>
      <c r="Z72" s="239"/>
    </row>
    <row r="73" spans="1:26" ht="14.25" customHeight="1">
      <c r="A73" s="239"/>
      <c r="B73" s="239"/>
      <c r="C73" s="239"/>
      <c r="D73" s="239"/>
      <c r="E73" s="239"/>
      <c r="F73" s="239"/>
      <c r="G73" s="239"/>
      <c r="H73" s="239"/>
      <c r="I73" s="239"/>
      <c r="J73" s="239"/>
      <c r="K73" s="239"/>
      <c r="L73" s="239"/>
      <c r="M73" s="239"/>
      <c r="N73" s="239"/>
      <c r="O73" s="239"/>
      <c r="P73" s="239"/>
      <c r="Q73" s="239"/>
      <c r="R73" s="239"/>
      <c r="S73" s="239"/>
      <c r="T73" s="239"/>
      <c r="U73" s="239"/>
      <c r="V73" s="239"/>
      <c r="W73" s="239"/>
      <c r="X73" s="239"/>
      <c r="Y73" s="239"/>
      <c r="Z73" s="239"/>
    </row>
    <row r="74" spans="1:26" ht="14.25" customHeight="1">
      <c r="A74" s="239"/>
      <c r="B74" s="239"/>
      <c r="C74" s="239"/>
      <c r="D74" s="239"/>
      <c r="E74" s="239"/>
      <c r="F74" s="23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9"/>
      <c r="T74" s="239"/>
      <c r="U74" s="239"/>
      <c r="V74" s="239"/>
      <c r="W74" s="239"/>
      <c r="X74" s="239"/>
      <c r="Y74" s="239"/>
      <c r="Z74" s="239"/>
    </row>
    <row r="75" spans="1:26" ht="14.25" customHeight="1">
      <c r="A75" s="239"/>
      <c r="B75" s="239"/>
      <c r="C75" s="239"/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239"/>
      <c r="Q75" s="239"/>
      <c r="R75" s="239"/>
      <c r="S75" s="239"/>
      <c r="T75" s="239"/>
      <c r="U75" s="239"/>
      <c r="V75" s="239"/>
      <c r="W75" s="239"/>
      <c r="X75" s="239"/>
      <c r="Y75" s="239"/>
      <c r="Z75" s="239"/>
    </row>
    <row r="76" spans="1:26" ht="14.25" customHeight="1">
      <c r="A76" s="239"/>
      <c r="B76" s="239"/>
      <c r="C76" s="239"/>
      <c r="D76" s="239"/>
      <c r="E76" s="239"/>
      <c r="F76" s="239"/>
      <c r="G76" s="239"/>
      <c r="H76" s="239"/>
      <c r="I76" s="239"/>
      <c r="J76" s="239"/>
      <c r="K76" s="239"/>
      <c r="L76" s="239"/>
      <c r="M76" s="239"/>
      <c r="N76" s="239"/>
      <c r="O76" s="239"/>
      <c r="P76" s="239"/>
      <c r="Q76" s="239"/>
      <c r="R76" s="239"/>
      <c r="S76" s="239"/>
      <c r="T76" s="239"/>
      <c r="U76" s="239"/>
      <c r="V76" s="239"/>
      <c r="W76" s="239"/>
      <c r="X76" s="239"/>
      <c r="Y76" s="239"/>
      <c r="Z76" s="239"/>
    </row>
    <row r="77" spans="1:26" ht="14.25" customHeight="1">
      <c r="A77" s="239"/>
      <c r="B77" s="239"/>
      <c r="C77" s="239"/>
      <c r="D77" s="239"/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  <c r="S77" s="239"/>
      <c r="T77" s="239"/>
      <c r="U77" s="239"/>
      <c r="V77" s="239"/>
      <c r="W77" s="239"/>
      <c r="X77" s="239"/>
      <c r="Y77" s="239"/>
      <c r="Z77" s="239"/>
    </row>
    <row r="78" spans="1:26" ht="14.25" customHeight="1">
      <c r="A78" s="239"/>
      <c r="B78" s="239"/>
      <c r="C78" s="239"/>
      <c r="D78" s="239"/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  <c r="S78" s="239"/>
      <c r="T78" s="239"/>
      <c r="U78" s="239"/>
      <c r="V78" s="239"/>
      <c r="W78" s="239"/>
      <c r="X78" s="239"/>
      <c r="Y78" s="239"/>
      <c r="Z78" s="239"/>
    </row>
    <row r="79" spans="1:26" ht="14.25" customHeight="1">
      <c r="A79" s="239"/>
      <c r="B79" s="239"/>
      <c r="C79" s="239"/>
      <c r="D79" s="239"/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39"/>
      <c r="V79" s="239"/>
      <c r="W79" s="239"/>
      <c r="X79" s="239"/>
      <c r="Y79" s="239"/>
      <c r="Z79" s="239"/>
    </row>
    <row r="80" spans="1:26" ht="14.25" customHeight="1">
      <c r="A80" s="239"/>
      <c r="B80" s="239"/>
      <c r="C80" s="239"/>
      <c r="D80" s="239"/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</row>
    <row r="81" spans="1:26" ht="14.25" customHeight="1">
      <c r="A81" s="239"/>
      <c r="B81" s="239"/>
      <c r="C81" s="239"/>
      <c r="D81" s="239"/>
      <c r="E81" s="239"/>
      <c r="F81" s="239"/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</row>
    <row r="82" spans="1:26" ht="14.25" customHeight="1">
      <c r="A82" s="239"/>
      <c r="B82" s="239"/>
      <c r="C82" s="239"/>
      <c r="D82" s="239"/>
      <c r="E82" s="239"/>
      <c r="F82" s="239"/>
      <c r="G82" s="239"/>
      <c r="H82" s="239"/>
      <c r="I82" s="239"/>
      <c r="J82" s="239"/>
      <c r="K82" s="239"/>
      <c r="L82" s="239"/>
      <c r="M82" s="239"/>
      <c r="N82" s="239"/>
      <c r="O82" s="239"/>
      <c r="P82" s="239"/>
      <c r="Q82" s="239"/>
      <c r="R82" s="239"/>
      <c r="S82" s="239"/>
      <c r="T82" s="239"/>
      <c r="U82" s="239"/>
      <c r="V82" s="239"/>
      <c r="W82" s="239"/>
      <c r="X82" s="239"/>
      <c r="Y82" s="239"/>
      <c r="Z82" s="239"/>
    </row>
    <row r="83" spans="1:26" ht="14.25" customHeight="1">
      <c r="A83" s="239"/>
      <c r="B83" s="239"/>
      <c r="C83" s="239"/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  <c r="S83" s="239"/>
      <c r="T83" s="239"/>
      <c r="U83" s="239"/>
      <c r="V83" s="239"/>
      <c r="W83" s="239"/>
      <c r="X83" s="239"/>
      <c r="Y83" s="239"/>
      <c r="Z83" s="239"/>
    </row>
    <row r="84" spans="1:26" ht="14.25" customHeight="1">
      <c r="A84" s="239"/>
      <c r="B84" s="239"/>
      <c r="C84" s="239"/>
      <c r="D84" s="239"/>
      <c r="E84" s="239"/>
      <c r="F84" s="239"/>
      <c r="G84" s="239"/>
      <c r="H84" s="239"/>
      <c r="I84" s="239"/>
      <c r="J84" s="239"/>
      <c r="K84" s="239"/>
      <c r="L84" s="239"/>
      <c r="M84" s="239"/>
      <c r="N84" s="239"/>
      <c r="O84" s="239"/>
      <c r="P84" s="239"/>
      <c r="Q84" s="239"/>
      <c r="R84" s="239"/>
      <c r="S84" s="239"/>
      <c r="T84" s="239"/>
      <c r="U84" s="239"/>
      <c r="V84" s="239"/>
      <c r="W84" s="239"/>
      <c r="X84" s="239"/>
      <c r="Y84" s="239"/>
      <c r="Z84" s="239"/>
    </row>
    <row r="85" spans="1:26" ht="14.25" customHeight="1">
      <c r="A85" s="239"/>
      <c r="B85" s="239"/>
      <c r="C85" s="239"/>
      <c r="D85" s="239"/>
      <c r="E85" s="239"/>
      <c r="F85" s="239"/>
      <c r="G85" s="239"/>
      <c r="H85" s="239"/>
      <c r="I85" s="239"/>
      <c r="J85" s="239"/>
      <c r="K85" s="239"/>
      <c r="L85" s="239"/>
      <c r="M85" s="239"/>
      <c r="N85" s="239"/>
      <c r="O85" s="239"/>
      <c r="P85" s="239"/>
      <c r="Q85" s="239"/>
      <c r="R85" s="239"/>
      <c r="S85" s="239"/>
      <c r="T85" s="239"/>
      <c r="U85" s="239"/>
      <c r="V85" s="239"/>
      <c r="W85" s="239"/>
      <c r="X85" s="239"/>
      <c r="Y85" s="239"/>
      <c r="Z85" s="239"/>
    </row>
    <row r="86" spans="1:26" ht="14.25" customHeight="1">
      <c r="A86" s="239"/>
      <c r="B86" s="239"/>
      <c r="C86" s="239"/>
      <c r="D86" s="239"/>
      <c r="E86" s="239"/>
      <c r="F86" s="239"/>
      <c r="G86" s="239"/>
      <c r="H86" s="239"/>
      <c r="I86" s="239"/>
      <c r="J86" s="239"/>
      <c r="K86" s="239"/>
      <c r="L86" s="239"/>
      <c r="M86" s="239"/>
      <c r="N86" s="239"/>
      <c r="O86" s="239"/>
      <c r="P86" s="239"/>
      <c r="Q86" s="239"/>
      <c r="R86" s="239"/>
      <c r="S86" s="239"/>
      <c r="T86" s="239"/>
      <c r="U86" s="239"/>
      <c r="V86" s="239"/>
      <c r="W86" s="239"/>
      <c r="X86" s="239"/>
      <c r="Y86" s="239"/>
      <c r="Z86" s="239"/>
    </row>
    <row r="87" spans="1:26" ht="14.25" customHeight="1">
      <c r="A87" s="239"/>
      <c r="B87" s="239"/>
      <c r="C87" s="239"/>
      <c r="D87" s="239"/>
      <c r="E87" s="239"/>
      <c r="F87" s="239"/>
      <c r="G87" s="239"/>
      <c r="H87" s="239"/>
      <c r="I87" s="239"/>
      <c r="J87" s="239"/>
      <c r="K87" s="239"/>
      <c r="L87" s="239"/>
      <c r="M87" s="239"/>
      <c r="N87" s="239"/>
      <c r="O87" s="239"/>
      <c r="P87" s="239"/>
      <c r="Q87" s="239"/>
      <c r="R87" s="239"/>
      <c r="S87" s="239"/>
      <c r="T87" s="239"/>
      <c r="U87" s="239"/>
      <c r="V87" s="239"/>
      <c r="W87" s="239"/>
      <c r="X87" s="239"/>
      <c r="Y87" s="239"/>
      <c r="Z87" s="239"/>
    </row>
    <row r="88" spans="1:26" ht="14.25" customHeight="1">
      <c r="A88" s="239"/>
      <c r="B88" s="239"/>
      <c r="C88" s="239"/>
      <c r="D88" s="239"/>
      <c r="E88" s="239"/>
      <c r="F88" s="239"/>
      <c r="G88" s="239"/>
      <c r="H88" s="239"/>
      <c r="I88" s="239"/>
      <c r="J88" s="239"/>
      <c r="K88" s="239"/>
      <c r="L88" s="239"/>
      <c r="M88" s="239"/>
      <c r="N88" s="239"/>
      <c r="O88" s="239"/>
      <c r="P88" s="239"/>
      <c r="Q88" s="239"/>
      <c r="R88" s="239"/>
      <c r="S88" s="239"/>
      <c r="T88" s="239"/>
      <c r="U88" s="239"/>
      <c r="V88" s="239"/>
      <c r="W88" s="239"/>
      <c r="X88" s="239"/>
      <c r="Y88" s="239"/>
      <c r="Z88" s="239"/>
    </row>
    <row r="89" spans="1:26" ht="14.25" customHeight="1">
      <c r="A89" s="239"/>
      <c r="B89" s="239"/>
      <c r="C89" s="239"/>
      <c r="D89" s="239"/>
      <c r="E89" s="239"/>
      <c r="F89" s="239"/>
      <c r="G89" s="239"/>
      <c r="H89" s="239"/>
      <c r="I89" s="239"/>
      <c r="J89" s="239"/>
      <c r="K89" s="239"/>
      <c r="L89" s="239"/>
      <c r="M89" s="239"/>
      <c r="N89" s="239"/>
      <c r="O89" s="239"/>
      <c r="P89" s="239"/>
      <c r="Q89" s="239"/>
      <c r="R89" s="239"/>
      <c r="S89" s="239"/>
      <c r="T89" s="239"/>
      <c r="U89" s="239"/>
      <c r="V89" s="239"/>
      <c r="W89" s="239"/>
      <c r="X89" s="239"/>
      <c r="Y89" s="239"/>
      <c r="Z89" s="239"/>
    </row>
    <row r="90" spans="1:26" ht="14.25" customHeight="1">
      <c r="A90" s="239"/>
      <c r="B90" s="239"/>
      <c r="C90" s="239"/>
      <c r="D90" s="239"/>
      <c r="E90" s="239"/>
      <c r="F90" s="239"/>
      <c r="G90" s="239"/>
      <c r="H90" s="239"/>
      <c r="I90" s="239"/>
      <c r="J90" s="239"/>
      <c r="K90" s="239"/>
      <c r="L90" s="239"/>
      <c r="M90" s="239"/>
      <c r="N90" s="239"/>
      <c r="O90" s="239"/>
      <c r="P90" s="239"/>
      <c r="Q90" s="239"/>
      <c r="R90" s="239"/>
      <c r="S90" s="239"/>
      <c r="T90" s="239"/>
      <c r="U90" s="239"/>
      <c r="V90" s="239"/>
      <c r="W90" s="239"/>
      <c r="X90" s="239"/>
      <c r="Y90" s="239"/>
      <c r="Z90" s="239"/>
    </row>
    <row r="91" spans="1:26" ht="14.25" customHeight="1">
      <c r="A91" s="239"/>
      <c r="B91" s="239"/>
      <c r="C91" s="239"/>
      <c r="D91" s="239"/>
      <c r="E91" s="239"/>
      <c r="F91" s="239"/>
      <c r="G91" s="239"/>
      <c r="H91" s="239"/>
      <c r="I91" s="239"/>
      <c r="J91" s="239"/>
      <c r="K91" s="239"/>
      <c r="L91" s="239"/>
      <c r="M91" s="239"/>
      <c r="N91" s="239"/>
      <c r="O91" s="239"/>
      <c r="P91" s="239"/>
      <c r="Q91" s="239"/>
      <c r="R91" s="239"/>
      <c r="S91" s="239"/>
      <c r="T91" s="239"/>
      <c r="U91" s="239"/>
      <c r="V91" s="239"/>
      <c r="W91" s="239"/>
      <c r="X91" s="239"/>
      <c r="Y91" s="239"/>
      <c r="Z91" s="239"/>
    </row>
    <row r="92" spans="1:26" ht="14.25" customHeight="1">
      <c r="A92" s="239"/>
      <c r="B92" s="239"/>
      <c r="C92" s="239"/>
      <c r="D92" s="239"/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39"/>
    </row>
    <row r="93" spans="1:26" ht="14.25" customHeight="1">
      <c r="A93" s="239"/>
      <c r="B93" s="239"/>
      <c r="C93" s="239"/>
      <c r="D93" s="239"/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39"/>
    </row>
    <row r="94" spans="1:26" ht="14.25" customHeight="1">
      <c r="A94" s="239"/>
      <c r="B94" s="239"/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</row>
    <row r="95" spans="1:26" ht="14.25" customHeight="1">
      <c r="A95" s="239"/>
      <c r="B95" s="239"/>
      <c r="C95" s="239"/>
      <c r="D95" s="239"/>
      <c r="E95" s="239"/>
      <c r="F95" s="239"/>
      <c r="G95" s="239"/>
      <c r="H95" s="239"/>
      <c r="I95" s="239"/>
      <c r="J95" s="239"/>
      <c r="K95" s="239"/>
      <c r="L95" s="239"/>
      <c r="M95" s="239"/>
      <c r="N95" s="239"/>
      <c r="O95" s="239"/>
      <c r="P95" s="239"/>
      <c r="Q95" s="239"/>
      <c r="R95" s="239"/>
      <c r="S95" s="239"/>
      <c r="T95" s="239"/>
      <c r="U95" s="239"/>
      <c r="V95" s="239"/>
      <c r="W95" s="239"/>
      <c r="X95" s="239"/>
      <c r="Y95" s="239"/>
      <c r="Z95" s="239"/>
    </row>
    <row r="96" spans="1:26" ht="14.25" customHeight="1">
      <c r="A96" s="239"/>
      <c r="B96" s="239"/>
      <c r="C96" s="239"/>
      <c r="D96" s="239"/>
      <c r="E96" s="239"/>
      <c r="F96" s="239"/>
      <c r="G96" s="239"/>
      <c r="H96" s="239"/>
      <c r="I96" s="239"/>
      <c r="J96" s="239"/>
      <c r="K96" s="239"/>
      <c r="L96" s="239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</row>
    <row r="97" spans="1:26" ht="14.25" customHeight="1">
      <c r="A97" s="239"/>
      <c r="B97" s="239"/>
      <c r="C97" s="239"/>
      <c r="D97" s="239"/>
      <c r="E97" s="239"/>
      <c r="F97" s="239"/>
      <c r="G97" s="239"/>
      <c r="H97" s="239"/>
      <c r="I97" s="239"/>
      <c r="J97" s="239"/>
      <c r="K97" s="239"/>
      <c r="L97" s="239"/>
      <c r="M97" s="239"/>
      <c r="N97" s="239"/>
      <c r="O97" s="239"/>
      <c r="P97" s="239"/>
      <c r="Q97" s="239"/>
      <c r="R97" s="239"/>
      <c r="S97" s="239"/>
      <c r="T97" s="239"/>
      <c r="U97" s="239"/>
      <c r="V97" s="239"/>
      <c r="W97" s="239"/>
      <c r="X97" s="239"/>
      <c r="Y97" s="239"/>
      <c r="Z97" s="239"/>
    </row>
    <row r="98" spans="1:26" ht="14.25" customHeight="1">
      <c r="A98" s="239"/>
      <c r="B98" s="239"/>
      <c r="C98" s="239"/>
      <c r="D98" s="239"/>
      <c r="E98" s="239"/>
      <c r="F98" s="239"/>
      <c r="G98" s="239"/>
      <c r="H98" s="239"/>
      <c r="I98" s="239"/>
      <c r="J98" s="239"/>
      <c r="K98" s="239"/>
      <c r="L98" s="239"/>
      <c r="M98" s="239"/>
      <c r="N98" s="239"/>
      <c r="O98" s="239"/>
      <c r="P98" s="239"/>
      <c r="Q98" s="239"/>
      <c r="R98" s="239"/>
      <c r="S98" s="239"/>
      <c r="T98" s="239"/>
      <c r="U98" s="239"/>
      <c r="V98" s="239"/>
      <c r="W98" s="239"/>
      <c r="X98" s="239"/>
      <c r="Y98" s="239"/>
      <c r="Z98" s="239"/>
    </row>
    <row r="99" spans="1:26" ht="14.25" customHeight="1">
      <c r="A99" s="239"/>
      <c r="B99" s="239"/>
      <c r="C99" s="239"/>
      <c r="D99" s="239"/>
      <c r="E99" s="239"/>
      <c r="F99" s="239"/>
      <c r="G99" s="239"/>
      <c r="H99" s="239"/>
      <c r="I99" s="239"/>
      <c r="J99" s="239"/>
      <c r="K99" s="239"/>
      <c r="L99" s="239"/>
      <c r="M99" s="239"/>
      <c r="N99" s="239"/>
      <c r="O99" s="239"/>
      <c r="P99" s="239"/>
      <c r="Q99" s="239"/>
      <c r="R99" s="239"/>
      <c r="S99" s="239"/>
      <c r="T99" s="239"/>
      <c r="U99" s="239"/>
      <c r="V99" s="239"/>
      <c r="W99" s="239"/>
      <c r="X99" s="239"/>
      <c r="Y99" s="239"/>
      <c r="Z99" s="239"/>
    </row>
    <row r="100" spans="1:26" ht="14.25" customHeight="1">
      <c r="A100" s="239"/>
      <c r="B100" s="239"/>
      <c r="C100" s="239"/>
      <c r="D100" s="239"/>
      <c r="E100" s="239"/>
      <c r="F100" s="239"/>
      <c r="G100" s="239"/>
      <c r="H100" s="239"/>
      <c r="I100" s="239"/>
      <c r="J100" s="239"/>
      <c r="K100" s="239"/>
      <c r="L100" s="239"/>
      <c r="M100" s="239"/>
      <c r="N100" s="239"/>
      <c r="O100" s="239"/>
      <c r="P100" s="239"/>
      <c r="Q100" s="239"/>
      <c r="R100" s="239"/>
      <c r="S100" s="239"/>
      <c r="T100" s="239"/>
      <c r="U100" s="239"/>
      <c r="V100" s="239"/>
      <c r="W100" s="239"/>
      <c r="X100" s="239"/>
      <c r="Y100" s="239"/>
      <c r="Z100" s="239"/>
    </row>
    <row r="101" spans="1:26" ht="14.25" customHeight="1">
      <c r="A101" s="239"/>
      <c r="B101" s="239"/>
      <c r="C101" s="239"/>
      <c r="D101" s="239"/>
      <c r="E101" s="239"/>
      <c r="F101" s="239"/>
      <c r="G101" s="239"/>
      <c r="H101" s="239"/>
      <c r="I101" s="239"/>
      <c r="J101" s="239"/>
      <c r="K101" s="239"/>
      <c r="L101" s="239"/>
      <c r="M101" s="239"/>
      <c r="N101" s="239"/>
      <c r="O101" s="239"/>
      <c r="P101" s="239"/>
      <c r="Q101" s="239"/>
      <c r="R101" s="239"/>
      <c r="S101" s="239"/>
      <c r="T101" s="239"/>
      <c r="U101" s="239"/>
      <c r="V101" s="239"/>
      <c r="W101" s="239"/>
      <c r="X101" s="239"/>
      <c r="Y101" s="239"/>
      <c r="Z101" s="239"/>
    </row>
    <row r="102" spans="1:26" ht="14.25" customHeight="1">
      <c r="A102" s="239"/>
      <c r="B102" s="239"/>
      <c r="C102" s="239"/>
      <c r="D102" s="239"/>
      <c r="E102" s="239"/>
      <c r="F102" s="239"/>
      <c r="G102" s="239"/>
      <c r="H102" s="239"/>
      <c r="I102" s="239"/>
      <c r="J102" s="239"/>
      <c r="K102" s="239"/>
      <c r="L102" s="239"/>
      <c r="M102" s="239"/>
      <c r="N102" s="239"/>
      <c r="O102" s="239"/>
      <c r="P102" s="239"/>
      <c r="Q102" s="239"/>
      <c r="R102" s="239"/>
      <c r="S102" s="239"/>
      <c r="T102" s="239"/>
      <c r="U102" s="239"/>
      <c r="V102" s="239"/>
      <c r="W102" s="239"/>
      <c r="X102" s="239"/>
      <c r="Y102" s="239"/>
      <c r="Z102" s="239"/>
    </row>
    <row r="103" spans="1:26" ht="14.25" customHeight="1">
      <c r="A103" s="239"/>
      <c r="B103" s="239"/>
      <c r="C103" s="239"/>
      <c r="D103" s="239"/>
      <c r="E103" s="239"/>
      <c r="F103" s="239"/>
      <c r="G103" s="239"/>
      <c r="H103" s="239"/>
      <c r="I103" s="239"/>
      <c r="J103" s="239"/>
      <c r="K103" s="239"/>
      <c r="L103" s="239"/>
      <c r="M103" s="239"/>
      <c r="N103" s="239"/>
      <c r="O103" s="239"/>
      <c r="P103" s="239"/>
      <c r="Q103" s="239"/>
      <c r="R103" s="239"/>
      <c r="S103" s="239"/>
      <c r="T103" s="239"/>
      <c r="U103" s="239"/>
      <c r="V103" s="239"/>
      <c r="W103" s="239"/>
      <c r="X103" s="239"/>
      <c r="Y103" s="239"/>
      <c r="Z103" s="239"/>
    </row>
    <row r="104" spans="1:26" ht="14.25" customHeight="1">
      <c r="A104" s="239"/>
      <c r="B104" s="239"/>
      <c r="C104" s="239"/>
      <c r="D104" s="239"/>
      <c r="E104" s="239"/>
      <c r="F104" s="239"/>
      <c r="G104" s="239"/>
      <c r="H104" s="239"/>
      <c r="I104" s="239"/>
      <c r="J104" s="239"/>
      <c r="K104" s="239"/>
      <c r="L104" s="239"/>
      <c r="M104" s="239"/>
      <c r="N104" s="239"/>
      <c r="O104" s="239"/>
      <c r="P104" s="239"/>
      <c r="Q104" s="239"/>
      <c r="R104" s="239"/>
      <c r="S104" s="239"/>
      <c r="T104" s="239"/>
      <c r="U104" s="239"/>
      <c r="V104" s="239"/>
      <c r="W104" s="239"/>
      <c r="X104" s="239"/>
      <c r="Y104" s="239"/>
      <c r="Z104" s="239"/>
    </row>
    <row r="105" spans="1:26" ht="14.25" customHeight="1">
      <c r="A105" s="239"/>
      <c r="B105" s="239"/>
      <c r="C105" s="239"/>
      <c r="D105" s="239"/>
      <c r="E105" s="239"/>
      <c r="F105" s="239"/>
      <c r="G105" s="239"/>
      <c r="H105" s="239"/>
      <c r="I105" s="239"/>
      <c r="J105" s="239"/>
      <c r="K105" s="239"/>
      <c r="L105" s="239"/>
      <c r="M105" s="239"/>
      <c r="N105" s="239"/>
      <c r="O105" s="239"/>
      <c r="P105" s="239"/>
      <c r="Q105" s="239"/>
      <c r="R105" s="239"/>
      <c r="S105" s="239"/>
      <c r="T105" s="239"/>
      <c r="U105" s="239"/>
      <c r="V105" s="239"/>
      <c r="W105" s="239"/>
      <c r="X105" s="239"/>
      <c r="Y105" s="239"/>
      <c r="Z105" s="239"/>
    </row>
    <row r="106" spans="1:26" ht="14.25" customHeight="1">
      <c r="A106" s="239"/>
      <c r="B106" s="239"/>
      <c r="C106" s="239"/>
      <c r="D106" s="239"/>
      <c r="E106" s="239"/>
      <c r="F106" s="239"/>
      <c r="G106" s="239"/>
      <c r="H106" s="239"/>
      <c r="I106" s="239"/>
      <c r="J106" s="239"/>
      <c r="K106" s="239"/>
      <c r="L106" s="239"/>
      <c r="M106" s="239"/>
      <c r="N106" s="239"/>
      <c r="O106" s="239"/>
      <c r="P106" s="239"/>
      <c r="Q106" s="239"/>
      <c r="R106" s="239"/>
      <c r="S106" s="239"/>
      <c r="T106" s="239"/>
      <c r="U106" s="239"/>
      <c r="V106" s="239"/>
      <c r="W106" s="239"/>
      <c r="X106" s="239"/>
      <c r="Y106" s="239"/>
      <c r="Z106" s="239"/>
    </row>
    <row r="107" spans="1:26" ht="14.25" customHeight="1">
      <c r="A107" s="239"/>
      <c r="B107" s="239"/>
      <c r="C107" s="239"/>
      <c r="D107" s="239"/>
      <c r="E107" s="239"/>
      <c r="F107" s="239"/>
      <c r="G107" s="239"/>
      <c r="H107" s="239"/>
      <c r="I107" s="239"/>
      <c r="J107" s="239"/>
      <c r="K107" s="239"/>
      <c r="L107" s="239"/>
      <c r="M107" s="239"/>
      <c r="N107" s="239"/>
      <c r="O107" s="239"/>
      <c r="P107" s="239"/>
      <c r="Q107" s="239"/>
      <c r="R107" s="239"/>
      <c r="S107" s="239"/>
      <c r="T107" s="239"/>
      <c r="U107" s="239"/>
      <c r="V107" s="239"/>
      <c r="W107" s="239"/>
      <c r="X107" s="239"/>
      <c r="Y107" s="239"/>
      <c r="Z107" s="239"/>
    </row>
    <row r="108" spans="1:26" ht="14.25" customHeight="1">
      <c r="A108" s="239"/>
      <c r="B108" s="239"/>
      <c r="C108" s="239"/>
      <c r="D108" s="239"/>
      <c r="E108" s="239"/>
      <c r="F108" s="239"/>
      <c r="G108" s="239"/>
      <c r="H108" s="239"/>
      <c r="I108" s="239"/>
      <c r="J108" s="239"/>
      <c r="K108" s="239"/>
      <c r="L108" s="239"/>
      <c r="M108" s="239"/>
      <c r="N108" s="239"/>
      <c r="O108" s="239"/>
      <c r="P108" s="239"/>
      <c r="Q108" s="239"/>
      <c r="R108" s="239"/>
      <c r="S108" s="239"/>
      <c r="T108" s="239"/>
      <c r="U108" s="239"/>
      <c r="V108" s="239"/>
      <c r="W108" s="239"/>
      <c r="X108" s="239"/>
      <c r="Y108" s="239"/>
      <c r="Z108" s="239"/>
    </row>
    <row r="109" spans="1:26" ht="14.25" customHeight="1">
      <c r="A109" s="239"/>
      <c r="B109" s="239"/>
      <c r="C109" s="239"/>
      <c r="D109" s="239"/>
      <c r="E109" s="239"/>
      <c r="F109" s="239"/>
      <c r="G109" s="239"/>
      <c r="H109" s="239"/>
      <c r="I109" s="239"/>
      <c r="J109" s="239"/>
      <c r="K109" s="239"/>
      <c r="L109" s="239"/>
      <c r="M109" s="239"/>
      <c r="N109" s="239"/>
      <c r="O109" s="239"/>
      <c r="P109" s="239"/>
      <c r="Q109" s="239"/>
      <c r="R109" s="239"/>
      <c r="S109" s="239"/>
      <c r="T109" s="239"/>
      <c r="U109" s="239"/>
      <c r="V109" s="239"/>
      <c r="W109" s="239"/>
      <c r="X109" s="239"/>
      <c r="Y109" s="239"/>
      <c r="Z109" s="239"/>
    </row>
    <row r="110" spans="1:26" ht="14.25" customHeight="1">
      <c r="A110" s="239"/>
      <c r="B110" s="239"/>
      <c r="C110" s="239"/>
      <c r="D110" s="239"/>
      <c r="E110" s="239"/>
      <c r="F110" s="239"/>
      <c r="G110" s="239"/>
      <c r="H110" s="239"/>
      <c r="I110" s="239"/>
      <c r="J110" s="239"/>
      <c r="K110" s="239"/>
      <c r="L110" s="239"/>
      <c r="M110" s="239"/>
      <c r="N110" s="239"/>
      <c r="O110" s="239"/>
      <c r="P110" s="239"/>
      <c r="Q110" s="239"/>
      <c r="R110" s="239"/>
      <c r="S110" s="239"/>
      <c r="T110" s="239"/>
      <c r="U110" s="239"/>
      <c r="V110" s="239"/>
      <c r="W110" s="239"/>
      <c r="X110" s="239"/>
      <c r="Y110" s="239"/>
      <c r="Z110" s="239"/>
    </row>
    <row r="111" spans="1:26" ht="14.25" customHeight="1">
      <c r="A111" s="239"/>
      <c r="B111" s="239"/>
      <c r="C111" s="239"/>
      <c r="D111" s="239"/>
      <c r="E111" s="239"/>
      <c r="F111" s="239"/>
      <c r="G111" s="239"/>
      <c r="H111" s="239"/>
      <c r="I111" s="239"/>
      <c r="J111" s="239"/>
      <c r="K111" s="239"/>
      <c r="L111" s="239"/>
      <c r="M111" s="239"/>
      <c r="N111" s="239"/>
      <c r="O111" s="239"/>
      <c r="P111" s="239"/>
      <c r="Q111" s="239"/>
      <c r="R111" s="239"/>
      <c r="S111" s="239"/>
      <c r="T111" s="239"/>
      <c r="U111" s="239"/>
      <c r="V111" s="239"/>
      <c r="W111" s="239"/>
      <c r="X111" s="239"/>
      <c r="Y111" s="239"/>
      <c r="Z111" s="239"/>
    </row>
    <row r="112" spans="1:26" ht="14.25" customHeight="1">
      <c r="A112" s="239"/>
      <c r="B112" s="239"/>
      <c r="C112" s="239"/>
      <c r="D112" s="239"/>
      <c r="E112" s="239"/>
      <c r="F112" s="239"/>
      <c r="G112" s="239"/>
      <c r="H112" s="239"/>
      <c r="I112" s="239"/>
      <c r="J112" s="239"/>
      <c r="K112" s="239"/>
      <c r="L112" s="239"/>
      <c r="M112" s="239"/>
      <c r="N112" s="239"/>
      <c r="O112" s="239"/>
      <c r="P112" s="239"/>
      <c r="Q112" s="239"/>
      <c r="R112" s="239"/>
      <c r="S112" s="239"/>
      <c r="T112" s="239"/>
      <c r="U112" s="239"/>
      <c r="V112" s="239"/>
      <c r="W112" s="239"/>
      <c r="X112" s="239"/>
      <c r="Y112" s="239"/>
      <c r="Z112" s="239"/>
    </row>
    <row r="113" spans="1:26" ht="14.25" customHeight="1">
      <c r="A113" s="239"/>
      <c r="B113" s="239"/>
      <c r="C113" s="239"/>
      <c r="D113" s="239"/>
      <c r="E113" s="239"/>
      <c r="F113" s="239"/>
      <c r="G113" s="239"/>
      <c r="H113" s="239"/>
      <c r="I113" s="239"/>
      <c r="J113" s="239"/>
      <c r="K113" s="239"/>
      <c r="L113" s="239"/>
      <c r="M113" s="239"/>
      <c r="N113" s="239"/>
      <c r="O113" s="239"/>
      <c r="P113" s="239"/>
      <c r="Q113" s="239"/>
      <c r="R113" s="239"/>
      <c r="S113" s="239"/>
      <c r="T113" s="239"/>
      <c r="U113" s="239"/>
      <c r="V113" s="239"/>
      <c r="W113" s="239"/>
      <c r="X113" s="239"/>
      <c r="Y113" s="239"/>
      <c r="Z113" s="239"/>
    </row>
    <row r="114" spans="1:26" ht="14.25" customHeight="1">
      <c r="A114" s="239"/>
      <c r="B114" s="239"/>
      <c r="C114" s="239"/>
      <c r="D114" s="239"/>
      <c r="E114" s="239"/>
      <c r="F114" s="239"/>
      <c r="G114" s="239"/>
      <c r="H114" s="239"/>
      <c r="I114" s="239"/>
      <c r="J114" s="239"/>
      <c r="K114" s="239"/>
      <c r="L114" s="239"/>
      <c r="M114" s="239"/>
      <c r="N114" s="239"/>
      <c r="O114" s="239"/>
      <c r="P114" s="239"/>
      <c r="Q114" s="239"/>
      <c r="R114" s="239"/>
      <c r="S114" s="239"/>
      <c r="T114" s="239"/>
      <c r="U114" s="239"/>
      <c r="V114" s="239"/>
      <c r="W114" s="239"/>
      <c r="X114" s="239"/>
      <c r="Y114" s="239"/>
      <c r="Z114" s="239"/>
    </row>
    <row r="115" spans="1:26" ht="14.25" customHeight="1">
      <c r="A115" s="239"/>
      <c r="B115" s="239"/>
      <c r="C115" s="239"/>
      <c r="D115" s="239"/>
      <c r="E115" s="239"/>
      <c r="F115" s="239"/>
      <c r="G115" s="239"/>
      <c r="H115" s="239"/>
      <c r="I115" s="239"/>
      <c r="J115" s="239"/>
      <c r="K115" s="239"/>
      <c r="L115" s="239"/>
      <c r="M115" s="239"/>
      <c r="N115" s="239"/>
      <c r="O115" s="239"/>
      <c r="P115" s="239"/>
      <c r="Q115" s="239"/>
      <c r="R115" s="239"/>
      <c r="S115" s="239"/>
      <c r="T115" s="239"/>
      <c r="U115" s="239"/>
      <c r="V115" s="239"/>
      <c r="W115" s="239"/>
      <c r="X115" s="239"/>
      <c r="Y115" s="239"/>
      <c r="Z115" s="239"/>
    </row>
    <row r="116" spans="1:26" ht="14.25" customHeight="1">
      <c r="A116" s="239"/>
      <c r="B116" s="239"/>
      <c r="C116" s="239"/>
      <c r="D116" s="239"/>
      <c r="E116" s="239"/>
      <c r="F116" s="239"/>
      <c r="G116" s="239"/>
      <c r="H116" s="239"/>
      <c r="I116" s="239"/>
      <c r="J116" s="239"/>
      <c r="K116" s="239"/>
      <c r="L116" s="239"/>
      <c r="M116" s="239"/>
      <c r="N116" s="239"/>
      <c r="O116" s="239"/>
      <c r="P116" s="239"/>
      <c r="Q116" s="239"/>
      <c r="R116" s="239"/>
      <c r="S116" s="239"/>
      <c r="T116" s="239"/>
      <c r="U116" s="239"/>
      <c r="V116" s="239"/>
      <c r="W116" s="239"/>
      <c r="X116" s="239"/>
      <c r="Y116" s="239"/>
      <c r="Z116" s="239"/>
    </row>
    <row r="117" spans="1:26" ht="14.25" customHeight="1">
      <c r="A117" s="239"/>
      <c r="B117" s="239"/>
      <c r="C117" s="239"/>
      <c r="D117" s="239"/>
      <c r="E117" s="239"/>
      <c r="F117" s="239"/>
      <c r="G117" s="239"/>
      <c r="H117" s="239"/>
      <c r="I117" s="239"/>
      <c r="J117" s="239"/>
      <c r="K117" s="239"/>
      <c r="L117" s="239"/>
      <c r="M117" s="239"/>
      <c r="N117" s="239"/>
      <c r="O117" s="239"/>
      <c r="P117" s="239"/>
      <c r="Q117" s="239"/>
      <c r="R117" s="239"/>
      <c r="S117" s="239"/>
      <c r="T117" s="239"/>
      <c r="U117" s="239"/>
      <c r="V117" s="239"/>
      <c r="W117" s="239"/>
      <c r="X117" s="239"/>
      <c r="Y117" s="239"/>
      <c r="Z117" s="239"/>
    </row>
    <row r="118" spans="1:26" ht="14.25" customHeight="1">
      <c r="A118" s="239"/>
      <c r="B118" s="239"/>
      <c r="C118" s="239"/>
      <c r="D118" s="239"/>
      <c r="E118" s="239"/>
      <c r="F118" s="239"/>
      <c r="G118" s="239"/>
      <c r="H118" s="239"/>
      <c r="I118" s="239"/>
      <c r="J118" s="239"/>
      <c r="K118" s="239"/>
      <c r="L118" s="239"/>
      <c r="M118" s="239"/>
      <c r="N118" s="239"/>
      <c r="O118" s="239"/>
      <c r="P118" s="239"/>
      <c r="Q118" s="239"/>
      <c r="R118" s="239"/>
      <c r="S118" s="239"/>
      <c r="T118" s="239"/>
      <c r="U118" s="239"/>
      <c r="V118" s="239"/>
      <c r="W118" s="239"/>
      <c r="X118" s="239"/>
      <c r="Y118" s="239"/>
      <c r="Z118" s="239"/>
    </row>
    <row r="119" spans="1:26" ht="14.25" customHeight="1">
      <c r="A119" s="239"/>
      <c r="B119" s="239"/>
      <c r="C119" s="239"/>
      <c r="D119" s="239"/>
      <c r="E119" s="239"/>
      <c r="F119" s="239"/>
      <c r="G119" s="239"/>
      <c r="H119" s="239"/>
      <c r="I119" s="239"/>
      <c r="J119" s="239"/>
      <c r="K119" s="239"/>
      <c r="L119" s="239"/>
      <c r="M119" s="239"/>
      <c r="N119" s="239"/>
      <c r="O119" s="239"/>
      <c r="P119" s="239"/>
      <c r="Q119" s="239"/>
      <c r="R119" s="239"/>
      <c r="S119" s="239"/>
      <c r="T119" s="239"/>
      <c r="U119" s="239"/>
      <c r="V119" s="239"/>
      <c r="W119" s="239"/>
      <c r="X119" s="239"/>
      <c r="Y119" s="239"/>
      <c r="Z119" s="239"/>
    </row>
    <row r="120" spans="1:26" ht="14.25" customHeight="1">
      <c r="A120" s="239"/>
      <c r="B120" s="239"/>
      <c r="C120" s="239"/>
      <c r="D120" s="239"/>
      <c r="E120" s="239"/>
      <c r="F120" s="239"/>
      <c r="G120" s="239"/>
      <c r="H120" s="239"/>
      <c r="I120" s="239"/>
      <c r="J120" s="239"/>
      <c r="K120" s="239"/>
      <c r="L120" s="239"/>
      <c r="M120" s="239"/>
      <c r="N120" s="239"/>
      <c r="O120" s="239"/>
      <c r="P120" s="239"/>
      <c r="Q120" s="239"/>
      <c r="R120" s="239"/>
      <c r="S120" s="239"/>
      <c r="T120" s="239"/>
      <c r="U120" s="239"/>
      <c r="V120" s="239"/>
      <c r="W120" s="239"/>
      <c r="X120" s="239"/>
      <c r="Y120" s="239"/>
      <c r="Z120" s="239"/>
    </row>
    <row r="121" spans="1:26" ht="14.25" customHeight="1">
      <c r="A121" s="239"/>
      <c r="B121" s="239"/>
      <c r="C121" s="239"/>
      <c r="D121" s="239"/>
      <c r="E121" s="239"/>
      <c r="F121" s="239"/>
      <c r="G121" s="239"/>
      <c r="H121" s="239"/>
      <c r="I121" s="239"/>
      <c r="J121" s="239"/>
      <c r="K121" s="239"/>
      <c r="L121" s="239"/>
      <c r="M121" s="239"/>
      <c r="N121" s="239"/>
      <c r="O121" s="239"/>
      <c r="P121" s="239"/>
      <c r="Q121" s="239"/>
      <c r="R121" s="239"/>
      <c r="S121" s="239"/>
      <c r="T121" s="239"/>
      <c r="U121" s="239"/>
      <c r="V121" s="239"/>
      <c r="W121" s="239"/>
      <c r="X121" s="239"/>
      <c r="Y121" s="239"/>
      <c r="Z121" s="239"/>
    </row>
    <row r="122" spans="1:26" ht="14.25" customHeight="1">
      <c r="A122" s="239"/>
      <c r="B122" s="239"/>
      <c r="C122" s="239"/>
      <c r="D122" s="239"/>
      <c r="E122" s="239"/>
      <c r="F122" s="239"/>
      <c r="G122" s="239"/>
      <c r="H122" s="239"/>
      <c r="I122" s="239"/>
      <c r="J122" s="239"/>
      <c r="K122" s="239"/>
      <c r="L122" s="239"/>
      <c r="M122" s="239"/>
      <c r="N122" s="239"/>
      <c r="O122" s="239"/>
      <c r="P122" s="239"/>
      <c r="Q122" s="239"/>
      <c r="R122" s="239"/>
      <c r="S122" s="239"/>
      <c r="T122" s="239"/>
      <c r="U122" s="239"/>
      <c r="V122" s="239"/>
      <c r="W122" s="239"/>
      <c r="X122" s="239"/>
      <c r="Y122" s="239"/>
      <c r="Z122" s="239"/>
    </row>
    <row r="123" spans="1:26" ht="14.25" customHeight="1">
      <c r="A123" s="239"/>
      <c r="B123" s="239"/>
      <c r="C123" s="239"/>
      <c r="D123" s="239"/>
      <c r="E123" s="239"/>
      <c r="F123" s="239"/>
      <c r="G123" s="239"/>
      <c r="H123" s="239"/>
      <c r="I123" s="239"/>
      <c r="J123" s="239"/>
      <c r="K123" s="239"/>
      <c r="L123" s="239"/>
      <c r="M123" s="239"/>
      <c r="N123" s="239"/>
      <c r="O123" s="239"/>
      <c r="P123" s="239"/>
      <c r="Q123" s="239"/>
      <c r="R123" s="239"/>
      <c r="S123" s="239"/>
      <c r="T123" s="239"/>
      <c r="U123" s="239"/>
      <c r="V123" s="239"/>
      <c r="W123" s="239"/>
      <c r="X123" s="239"/>
      <c r="Y123" s="239"/>
      <c r="Z123" s="239"/>
    </row>
    <row r="124" spans="1:26" ht="14.25" customHeight="1">
      <c r="A124" s="239"/>
      <c r="B124" s="239"/>
      <c r="C124" s="239"/>
      <c r="D124" s="239"/>
      <c r="E124" s="239"/>
      <c r="F124" s="239"/>
      <c r="G124" s="239"/>
      <c r="H124" s="239"/>
      <c r="I124" s="239"/>
      <c r="J124" s="239"/>
      <c r="K124" s="239"/>
      <c r="L124" s="239"/>
      <c r="M124" s="239"/>
      <c r="N124" s="239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</row>
    <row r="125" spans="1:26" ht="14.25" customHeight="1">
      <c r="A125" s="239"/>
      <c r="B125" s="239"/>
      <c r="C125" s="239"/>
      <c r="D125" s="239"/>
      <c r="E125" s="239"/>
      <c r="F125" s="239"/>
      <c r="G125" s="239"/>
      <c r="H125" s="239"/>
      <c r="I125" s="239"/>
      <c r="J125" s="239"/>
      <c r="K125" s="239"/>
      <c r="L125" s="239"/>
      <c r="M125" s="239"/>
      <c r="N125" s="239"/>
      <c r="O125" s="239"/>
      <c r="P125" s="239"/>
      <c r="Q125" s="239"/>
      <c r="R125" s="239"/>
      <c r="S125" s="239"/>
      <c r="T125" s="239"/>
      <c r="U125" s="239"/>
      <c r="V125" s="239"/>
      <c r="W125" s="239"/>
      <c r="X125" s="239"/>
      <c r="Y125" s="239"/>
      <c r="Z125" s="239"/>
    </row>
    <row r="126" spans="1:26" ht="14.25" customHeight="1">
      <c r="A126" s="239"/>
      <c r="B126" s="239"/>
      <c r="C126" s="239"/>
      <c r="D126" s="239"/>
      <c r="E126" s="239"/>
      <c r="F126" s="239"/>
      <c r="G126" s="239"/>
      <c r="H126" s="239"/>
      <c r="I126" s="239"/>
      <c r="J126" s="239"/>
      <c r="K126" s="239"/>
      <c r="L126" s="239"/>
      <c r="M126" s="239"/>
      <c r="N126" s="239"/>
      <c r="O126" s="239"/>
      <c r="P126" s="239"/>
      <c r="Q126" s="239"/>
      <c r="R126" s="239"/>
      <c r="S126" s="239"/>
      <c r="T126" s="239"/>
      <c r="U126" s="239"/>
      <c r="V126" s="239"/>
      <c r="W126" s="239"/>
      <c r="X126" s="239"/>
      <c r="Y126" s="239"/>
      <c r="Z126" s="239"/>
    </row>
    <row r="127" spans="1:26" ht="14.25" customHeight="1">
      <c r="A127" s="239"/>
      <c r="B127" s="239"/>
      <c r="C127" s="239"/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</row>
    <row r="128" spans="1:26" ht="14.25" customHeight="1">
      <c r="A128" s="239"/>
      <c r="B128" s="239"/>
      <c r="C128" s="239"/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</row>
    <row r="129" spans="1:26" ht="14.25" customHeight="1">
      <c r="A129" s="239"/>
      <c r="B129" s="239"/>
      <c r="C129" s="239"/>
      <c r="D129" s="239"/>
      <c r="E129" s="239"/>
      <c r="F129" s="239"/>
      <c r="G129" s="239"/>
      <c r="H129" s="239"/>
      <c r="I129" s="239"/>
      <c r="J129" s="239"/>
      <c r="K129" s="239"/>
      <c r="L129" s="239"/>
      <c r="M129" s="239"/>
      <c r="N129" s="239"/>
      <c r="O129" s="239"/>
      <c r="P129" s="239"/>
      <c r="Q129" s="239"/>
      <c r="R129" s="239"/>
      <c r="S129" s="239"/>
      <c r="T129" s="239"/>
      <c r="U129" s="239"/>
      <c r="V129" s="239"/>
      <c r="W129" s="239"/>
      <c r="X129" s="239"/>
      <c r="Y129" s="239"/>
      <c r="Z129" s="239"/>
    </row>
    <row r="130" spans="1:26" ht="14.25" customHeight="1">
      <c r="A130" s="239"/>
      <c r="B130" s="239"/>
      <c r="C130" s="239"/>
      <c r="D130" s="239"/>
      <c r="E130" s="239"/>
      <c r="F130" s="239"/>
      <c r="G130" s="239"/>
      <c r="H130" s="239"/>
      <c r="I130" s="239"/>
      <c r="J130" s="239"/>
      <c r="K130" s="239"/>
      <c r="L130" s="239"/>
      <c r="M130" s="239"/>
      <c r="N130" s="239"/>
      <c r="O130" s="239"/>
      <c r="P130" s="239"/>
      <c r="Q130" s="239"/>
      <c r="R130" s="239"/>
      <c r="S130" s="239"/>
      <c r="T130" s="239"/>
      <c r="U130" s="239"/>
      <c r="V130" s="239"/>
      <c r="W130" s="239"/>
      <c r="X130" s="239"/>
      <c r="Y130" s="239"/>
      <c r="Z130" s="239"/>
    </row>
    <row r="131" spans="1:26" ht="14.25" customHeight="1">
      <c r="A131" s="239"/>
      <c r="B131" s="239"/>
      <c r="C131" s="239"/>
      <c r="D131" s="239"/>
      <c r="E131" s="239"/>
      <c r="F131" s="239"/>
      <c r="G131" s="239"/>
      <c r="H131" s="239"/>
      <c r="I131" s="239"/>
      <c r="J131" s="239"/>
      <c r="K131" s="239"/>
      <c r="L131" s="239"/>
      <c r="M131" s="239"/>
      <c r="N131" s="239"/>
      <c r="O131" s="239"/>
      <c r="P131" s="239"/>
      <c r="Q131" s="239"/>
      <c r="R131" s="239"/>
      <c r="S131" s="239"/>
      <c r="T131" s="239"/>
      <c r="U131" s="239"/>
      <c r="V131" s="239"/>
      <c r="W131" s="239"/>
      <c r="X131" s="239"/>
      <c r="Y131" s="239"/>
      <c r="Z131" s="239"/>
    </row>
    <row r="132" spans="1:26" ht="14.25" customHeight="1">
      <c r="A132" s="239"/>
      <c r="B132" s="239"/>
      <c r="C132" s="239"/>
      <c r="D132" s="239"/>
      <c r="E132" s="239"/>
      <c r="F132" s="239"/>
      <c r="G132" s="239"/>
      <c r="H132" s="239"/>
      <c r="I132" s="239"/>
      <c r="J132" s="239"/>
      <c r="K132" s="239"/>
      <c r="L132" s="239"/>
      <c r="M132" s="239"/>
      <c r="N132" s="239"/>
      <c r="O132" s="239"/>
      <c r="P132" s="239"/>
      <c r="Q132" s="239"/>
      <c r="R132" s="239"/>
      <c r="S132" s="239"/>
      <c r="T132" s="239"/>
      <c r="U132" s="239"/>
      <c r="V132" s="239"/>
      <c r="W132" s="239"/>
      <c r="X132" s="239"/>
      <c r="Y132" s="239"/>
      <c r="Z132" s="239"/>
    </row>
    <row r="133" spans="1:26" ht="14.25" customHeight="1">
      <c r="A133" s="239"/>
      <c r="B133" s="239"/>
      <c r="C133" s="239"/>
      <c r="D133" s="239"/>
      <c r="E133" s="239"/>
      <c r="F133" s="239"/>
      <c r="G133" s="239"/>
      <c r="H133" s="239"/>
      <c r="I133" s="239"/>
      <c r="J133" s="239"/>
      <c r="K133" s="239"/>
      <c r="L133" s="239"/>
      <c r="M133" s="239"/>
      <c r="N133" s="239"/>
      <c r="O133" s="239"/>
      <c r="P133" s="239"/>
      <c r="Q133" s="239"/>
      <c r="R133" s="239"/>
      <c r="S133" s="239"/>
      <c r="T133" s="239"/>
      <c r="U133" s="239"/>
      <c r="V133" s="239"/>
      <c r="W133" s="239"/>
      <c r="X133" s="239"/>
      <c r="Y133" s="239"/>
      <c r="Z133" s="239"/>
    </row>
    <row r="134" spans="1:26" ht="14.25" customHeight="1">
      <c r="A134" s="239"/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  <c r="L134" s="239"/>
      <c r="M134" s="239"/>
      <c r="N134" s="239"/>
      <c r="O134" s="239"/>
      <c r="P134" s="239"/>
      <c r="Q134" s="239"/>
      <c r="R134" s="239"/>
      <c r="S134" s="239"/>
      <c r="T134" s="239"/>
      <c r="U134" s="239"/>
      <c r="V134" s="239"/>
      <c r="W134" s="239"/>
      <c r="X134" s="239"/>
      <c r="Y134" s="239"/>
      <c r="Z134" s="239"/>
    </row>
    <row r="135" spans="1:26" ht="14.25" customHeight="1">
      <c r="A135" s="239"/>
      <c r="B135" s="239"/>
      <c r="C135" s="239"/>
      <c r="D135" s="239"/>
      <c r="E135" s="239"/>
      <c r="F135" s="239"/>
      <c r="G135" s="239"/>
      <c r="H135" s="239"/>
      <c r="I135" s="239"/>
      <c r="J135" s="239"/>
      <c r="K135" s="239"/>
      <c r="L135" s="239"/>
      <c r="M135" s="239"/>
      <c r="N135" s="239"/>
      <c r="O135" s="239"/>
      <c r="P135" s="239"/>
      <c r="Q135" s="239"/>
      <c r="R135" s="239"/>
      <c r="S135" s="239"/>
      <c r="T135" s="239"/>
      <c r="U135" s="239"/>
      <c r="V135" s="239"/>
      <c r="W135" s="239"/>
      <c r="X135" s="239"/>
      <c r="Y135" s="239"/>
      <c r="Z135" s="239"/>
    </row>
    <row r="136" spans="1:26" ht="14.25" customHeight="1">
      <c r="A136" s="239"/>
      <c r="B136" s="239"/>
      <c r="C136" s="239"/>
      <c r="D136" s="239"/>
      <c r="E136" s="239"/>
      <c r="F136" s="239"/>
      <c r="G136" s="239"/>
      <c r="H136" s="239"/>
      <c r="I136" s="239"/>
      <c r="J136" s="239"/>
      <c r="K136" s="239"/>
      <c r="L136" s="239"/>
      <c r="M136" s="239"/>
      <c r="N136" s="239"/>
      <c r="O136" s="239"/>
      <c r="P136" s="239"/>
      <c r="Q136" s="239"/>
      <c r="R136" s="239"/>
      <c r="S136" s="239"/>
      <c r="T136" s="239"/>
      <c r="U136" s="239"/>
      <c r="V136" s="239"/>
      <c r="W136" s="239"/>
      <c r="X136" s="239"/>
      <c r="Y136" s="239"/>
      <c r="Z136" s="239"/>
    </row>
    <row r="137" spans="1:26" ht="14.25" customHeight="1">
      <c r="A137" s="239"/>
      <c r="B137" s="239"/>
      <c r="C137" s="239"/>
      <c r="D137" s="239"/>
      <c r="E137" s="239"/>
      <c r="F137" s="239"/>
      <c r="G137" s="239"/>
      <c r="H137" s="239"/>
      <c r="I137" s="239"/>
      <c r="J137" s="239"/>
      <c r="K137" s="239"/>
      <c r="L137" s="239"/>
      <c r="M137" s="239"/>
      <c r="N137" s="239"/>
      <c r="O137" s="239"/>
      <c r="P137" s="239"/>
      <c r="Q137" s="239"/>
      <c r="R137" s="239"/>
      <c r="S137" s="239"/>
      <c r="T137" s="239"/>
      <c r="U137" s="239"/>
      <c r="V137" s="239"/>
      <c r="W137" s="239"/>
      <c r="X137" s="239"/>
      <c r="Y137" s="239"/>
      <c r="Z137" s="239"/>
    </row>
    <row r="138" spans="1:26" ht="14.25" customHeight="1">
      <c r="A138" s="239"/>
      <c r="B138" s="239"/>
      <c r="C138" s="239"/>
      <c r="D138" s="239"/>
      <c r="E138" s="239"/>
      <c r="F138" s="239"/>
      <c r="G138" s="239"/>
      <c r="H138" s="239"/>
      <c r="I138" s="239"/>
      <c r="J138" s="239"/>
      <c r="K138" s="239"/>
      <c r="L138" s="239"/>
      <c r="M138" s="239"/>
      <c r="N138" s="239"/>
      <c r="O138" s="239"/>
      <c r="P138" s="239"/>
      <c r="Q138" s="239"/>
      <c r="R138" s="239"/>
      <c r="S138" s="239"/>
      <c r="T138" s="239"/>
      <c r="U138" s="239"/>
      <c r="V138" s="239"/>
      <c r="W138" s="239"/>
      <c r="X138" s="239"/>
      <c r="Y138" s="239"/>
      <c r="Z138" s="239"/>
    </row>
    <row r="139" spans="1:26" ht="14.25" customHeight="1">
      <c r="A139" s="239"/>
      <c r="B139" s="239"/>
      <c r="C139" s="239"/>
      <c r="D139" s="239"/>
      <c r="E139" s="239"/>
      <c r="F139" s="239"/>
      <c r="G139" s="239"/>
      <c r="H139" s="239"/>
      <c r="I139" s="239"/>
      <c r="J139" s="239"/>
      <c r="K139" s="239"/>
      <c r="L139" s="239"/>
      <c r="M139" s="239"/>
      <c r="N139" s="239"/>
      <c r="O139" s="239"/>
      <c r="P139" s="239"/>
      <c r="Q139" s="239"/>
      <c r="R139" s="239"/>
      <c r="S139" s="239"/>
      <c r="T139" s="239"/>
      <c r="U139" s="239"/>
      <c r="V139" s="239"/>
      <c r="W139" s="239"/>
      <c r="X139" s="239"/>
      <c r="Y139" s="239"/>
      <c r="Z139" s="239"/>
    </row>
    <row r="140" spans="1:26" ht="14.25" customHeight="1">
      <c r="A140" s="239"/>
      <c r="B140" s="239"/>
      <c r="C140" s="239"/>
      <c r="D140" s="239"/>
      <c r="E140" s="239"/>
      <c r="F140" s="239"/>
      <c r="G140" s="239"/>
      <c r="H140" s="239"/>
      <c r="I140" s="239"/>
      <c r="J140" s="239"/>
      <c r="K140" s="239"/>
      <c r="L140" s="239"/>
      <c r="M140" s="239"/>
      <c r="N140" s="239"/>
      <c r="O140" s="239"/>
      <c r="P140" s="239"/>
      <c r="Q140" s="239"/>
      <c r="R140" s="239"/>
      <c r="S140" s="239"/>
      <c r="T140" s="239"/>
      <c r="U140" s="239"/>
      <c r="V140" s="239"/>
      <c r="W140" s="239"/>
      <c r="X140" s="239"/>
      <c r="Y140" s="239"/>
      <c r="Z140" s="239"/>
    </row>
    <row r="141" spans="1:26" ht="14.25" customHeight="1">
      <c r="A141" s="239"/>
      <c r="B141" s="239"/>
      <c r="C141" s="239"/>
      <c r="D141" s="239"/>
      <c r="E141" s="239"/>
      <c r="F141" s="239"/>
      <c r="G141" s="239"/>
      <c r="H141" s="239"/>
      <c r="I141" s="239"/>
      <c r="J141" s="239"/>
      <c r="K141" s="239"/>
      <c r="L141" s="239"/>
      <c r="M141" s="239"/>
      <c r="N141" s="239"/>
      <c r="O141" s="239"/>
      <c r="P141" s="239"/>
      <c r="Q141" s="239"/>
      <c r="R141" s="239"/>
      <c r="S141" s="239"/>
      <c r="T141" s="239"/>
      <c r="U141" s="239"/>
      <c r="V141" s="239"/>
      <c r="W141" s="239"/>
      <c r="X141" s="239"/>
      <c r="Y141" s="239"/>
      <c r="Z141" s="239"/>
    </row>
    <row r="142" spans="1:26" ht="14.25" customHeight="1">
      <c r="A142" s="239"/>
      <c r="B142" s="239"/>
      <c r="C142" s="239"/>
      <c r="D142" s="239"/>
      <c r="E142" s="239"/>
      <c r="F142" s="239"/>
      <c r="G142" s="239"/>
      <c r="H142" s="239"/>
      <c r="I142" s="239"/>
      <c r="J142" s="239"/>
      <c r="K142" s="239"/>
      <c r="L142" s="239"/>
      <c r="M142" s="239"/>
      <c r="N142" s="239"/>
      <c r="O142" s="239"/>
      <c r="P142" s="239"/>
      <c r="Q142" s="239"/>
      <c r="R142" s="239"/>
      <c r="S142" s="239"/>
      <c r="T142" s="239"/>
      <c r="U142" s="239"/>
      <c r="V142" s="239"/>
      <c r="W142" s="239"/>
      <c r="X142" s="239"/>
      <c r="Y142" s="239"/>
      <c r="Z142" s="239"/>
    </row>
    <row r="143" spans="1:26" ht="14.25" customHeight="1">
      <c r="A143" s="239"/>
      <c r="B143" s="239"/>
      <c r="C143" s="239"/>
      <c r="D143" s="239"/>
      <c r="E143" s="239"/>
      <c r="F143" s="239"/>
      <c r="G143" s="239"/>
      <c r="H143" s="239"/>
      <c r="I143" s="239"/>
      <c r="J143" s="239"/>
      <c r="K143" s="239"/>
      <c r="L143" s="239"/>
      <c r="M143" s="239"/>
      <c r="N143" s="239"/>
      <c r="O143" s="239"/>
      <c r="P143" s="239"/>
      <c r="Q143" s="239"/>
      <c r="R143" s="239"/>
      <c r="S143" s="239"/>
      <c r="T143" s="239"/>
      <c r="U143" s="239"/>
      <c r="V143" s="239"/>
      <c r="W143" s="239"/>
      <c r="X143" s="239"/>
      <c r="Y143" s="239"/>
      <c r="Z143" s="239"/>
    </row>
    <row r="144" spans="1:26" ht="14.25" customHeight="1">
      <c r="A144" s="239"/>
      <c r="B144" s="239"/>
      <c r="C144" s="239"/>
      <c r="D144" s="239"/>
      <c r="E144" s="239"/>
      <c r="F144" s="239"/>
      <c r="G144" s="239"/>
      <c r="H144" s="239"/>
      <c r="I144" s="239"/>
      <c r="J144" s="239"/>
      <c r="K144" s="239"/>
      <c r="L144" s="239"/>
      <c r="M144" s="239"/>
      <c r="N144" s="239"/>
      <c r="O144" s="239"/>
      <c r="P144" s="239"/>
      <c r="Q144" s="239"/>
      <c r="R144" s="239"/>
      <c r="S144" s="239"/>
      <c r="T144" s="239"/>
      <c r="U144" s="239"/>
      <c r="V144" s="239"/>
      <c r="W144" s="239"/>
      <c r="X144" s="239"/>
      <c r="Y144" s="239"/>
      <c r="Z144" s="239"/>
    </row>
    <row r="145" spans="1:26" ht="14.25" customHeight="1">
      <c r="A145" s="239"/>
      <c r="B145" s="239"/>
      <c r="C145" s="239"/>
      <c r="D145" s="239"/>
      <c r="E145" s="239"/>
      <c r="F145" s="239"/>
      <c r="G145" s="239"/>
      <c r="H145" s="239"/>
      <c r="I145" s="239"/>
      <c r="J145" s="239"/>
      <c r="K145" s="239"/>
      <c r="L145" s="239"/>
      <c r="M145" s="239"/>
      <c r="N145" s="239"/>
      <c r="O145" s="239"/>
      <c r="P145" s="239"/>
      <c r="Q145" s="239"/>
      <c r="R145" s="239"/>
      <c r="S145" s="239"/>
      <c r="T145" s="239"/>
      <c r="U145" s="239"/>
      <c r="V145" s="239"/>
      <c r="W145" s="239"/>
      <c r="X145" s="239"/>
      <c r="Y145" s="239"/>
      <c r="Z145" s="239"/>
    </row>
    <row r="146" spans="1:26" ht="14.25" customHeight="1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39"/>
      <c r="M146" s="239"/>
      <c r="N146" s="239"/>
      <c r="O146" s="239"/>
      <c r="P146" s="239"/>
      <c r="Q146" s="239"/>
      <c r="R146" s="239"/>
      <c r="S146" s="239"/>
      <c r="T146" s="239"/>
      <c r="U146" s="239"/>
      <c r="V146" s="239"/>
      <c r="W146" s="239"/>
      <c r="X146" s="239"/>
      <c r="Y146" s="239"/>
      <c r="Z146" s="239"/>
    </row>
    <row r="147" spans="1:26" ht="14.25" customHeight="1">
      <c r="A147" s="239"/>
      <c r="B147" s="239"/>
      <c r="C147" s="239"/>
      <c r="D147" s="239"/>
      <c r="E147" s="239"/>
      <c r="F147" s="239"/>
      <c r="G147" s="239"/>
      <c r="H147" s="239"/>
      <c r="I147" s="239"/>
      <c r="J147" s="239"/>
      <c r="K147" s="239"/>
      <c r="L147" s="239"/>
      <c r="M147" s="239"/>
      <c r="N147" s="239"/>
      <c r="O147" s="239"/>
      <c r="P147" s="239"/>
      <c r="Q147" s="239"/>
      <c r="R147" s="239"/>
      <c r="S147" s="239"/>
      <c r="T147" s="239"/>
      <c r="U147" s="239"/>
      <c r="V147" s="239"/>
      <c r="W147" s="239"/>
      <c r="X147" s="239"/>
      <c r="Y147" s="239"/>
      <c r="Z147" s="239"/>
    </row>
    <row r="148" spans="1:26" ht="14.25" customHeight="1">
      <c r="A148" s="239"/>
      <c r="B148" s="239"/>
      <c r="C148" s="239"/>
      <c r="D148" s="239"/>
      <c r="E148" s="239"/>
      <c r="F148" s="239"/>
      <c r="G148" s="239"/>
      <c r="H148" s="239"/>
      <c r="I148" s="239"/>
      <c r="J148" s="239"/>
      <c r="K148" s="239"/>
      <c r="L148" s="239"/>
      <c r="M148" s="239"/>
      <c r="N148" s="239"/>
      <c r="O148" s="239"/>
      <c r="P148" s="239"/>
      <c r="Q148" s="239"/>
      <c r="R148" s="239"/>
      <c r="S148" s="239"/>
      <c r="T148" s="239"/>
      <c r="U148" s="239"/>
      <c r="V148" s="239"/>
      <c r="W148" s="239"/>
      <c r="X148" s="239"/>
      <c r="Y148" s="239"/>
      <c r="Z148" s="239"/>
    </row>
    <row r="149" spans="1:26" ht="14.25" customHeight="1">
      <c r="A149" s="239"/>
      <c r="B149" s="239"/>
      <c r="C149" s="239"/>
      <c r="D149" s="239"/>
      <c r="E149" s="239"/>
      <c r="F149" s="239"/>
      <c r="G149" s="239"/>
      <c r="H149" s="239"/>
      <c r="I149" s="239"/>
      <c r="J149" s="239"/>
      <c r="K149" s="239"/>
      <c r="L149" s="239"/>
      <c r="M149" s="239"/>
      <c r="N149" s="239"/>
      <c r="O149" s="239"/>
      <c r="P149" s="239"/>
      <c r="Q149" s="239"/>
      <c r="R149" s="239"/>
      <c r="S149" s="239"/>
      <c r="T149" s="239"/>
      <c r="U149" s="239"/>
      <c r="V149" s="239"/>
      <c r="W149" s="239"/>
      <c r="X149" s="239"/>
      <c r="Y149" s="239"/>
      <c r="Z149" s="239"/>
    </row>
    <row r="150" spans="1:26" ht="14.25" customHeight="1">
      <c r="A150" s="239"/>
      <c r="B150" s="239"/>
      <c r="C150" s="239"/>
      <c r="D150" s="239"/>
      <c r="E150" s="239"/>
      <c r="F150" s="239"/>
      <c r="G150" s="239"/>
      <c r="H150" s="239"/>
      <c r="I150" s="239"/>
      <c r="J150" s="239"/>
      <c r="K150" s="239"/>
      <c r="L150" s="239"/>
      <c r="M150" s="239"/>
      <c r="N150" s="239"/>
      <c r="O150" s="239"/>
      <c r="P150" s="239"/>
      <c r="Q150" s="239"/>
      <c r="R150" s="239"/>
      <c r="S150" s="239"/>
      <c r="T150" s="239"/>
      <c r="U150" s="239"/>
      <c r="V150" s="239"/>
      <c r="W150" s="239"/>
      <c r="X150" s="239"/>
      <c r="Y150" s="239"/>
      <c r="Z150" s="239"/>
    </row>
    <row r="151" spans="1:26" ht="14.25" customHeight="1">
      <c r="A151" s="239"/>
      <c r="B151" s="239"/>
      <c r="C151" s="239"/>
      <c r="D151" s="239"/>
      <c r="E151" s="239"/>
      <c r="F151" s="239"/>
      <c r="G151" s="239"/>
      <c r="H151" s="239"/>
      <c r="I151" s="239"/>
      <c r="J151" s="239"/>
      <c r="K151" s="239"/>
      <c r="L151" s="239"/>
      <c r="M151" s="239"/>
      <c r="N151" s="239"/>
      <c r="O151" s="239"/>
      <c r="P151" s="239"/>
      <c r="Q151" s="239"/>
      <c r="R151" s="239"/>
      <c r="S151" s="239"/>
      <c r="T151" s="239"/>
      <c r="U151" s="239"/>
      <c r="V151" s="239"/>
      <c r="W151" s="239"/>
      <c r="X151" s="239"/>
      <c r="Y151" s="239"/>
      <c r="Z151" s="239"/>
    </row>
    <row r="152" spans="1:26" ht="14.25" customHeight="1">
      <c r="A152" s="239"/>
      <c r="B152" s="239"/>
      <c r="C152" s="239"/>
      <c r="D152" s="239"/>
      <c r="E152" s="239"/>
      <c r="F152" s="239"/>
      <c r="G152" s="239"/>
      <c r="H152" s="239"/>
      <c r="I152" s="239"/>
      <c r="J152" s="239"/>
      <c r="K152" s="239"/>
      <c r="L152" s="239"/>
      <c r="M152" s="239"/>
      <c r="N152" s="239"/>
      <c r="O152" s="239"/>
      <c r="P152" s="239"/>
      <c r="Q152" s="239"/>
      <c r="R152" s="239"/>
      <c r="S152" s="239"/>
      <c r="T152" s="239"/>
      <c r="U152" s="239"/>
      <c r="V152" s="239"/>
      <c r="W152" s="239"/>
      <c r="X152" s="239"/>
      <c r="Y152" s="239"/>
      <c r="Z152" s="239"/>
    </row>
    <row r="153" spans="1:26" ht="14.25" customHeight="1">
      <c r="A153" s="239"/>
      <c r="B153" s="239"/>
      <c r="C153" s="239"/>
      <c r="D153" s="239"/>
      <c r="E153" s="239"/>
      <c r="F153" s="239"/>
      <c r="G153" s="239"/>
      <c r="H153" s="239"/>
      <c r="I153" s="239"/>
      <c r="J153" s="239"/>
      <c r="K153" s="239"/>
      <c r="L153" s="239"/>
      <c r="M153" s="239"/>
      <c r="N153" s="239"/>
      <c r="O153" s="239"/>
      <c r="P153" s="239"/>
      <c r="Q153" s="239"/>
      <c r="R153" s="239"/>
      <c r="S153" s="239"/>
      <c r="T153" s="239"/>
      <c r="U153" s="239"/>
      <c r="V153" s="239"/>
      <c r="W153" s="239"/>
      <c r="X153" s="239"/>
      <c r="Y153" s="239"/>
      <c r="Z153" s="239"/>
    </row>
    <row r="154" spans="1:26" ht="14.25" customHeight="1">
      <c r="A154" s="239"/>
      <c r="B154" s="239"/>
      <c r="C154" s="239"/>
      <c r="D154" s="239"/>
      <c r="E154" s="239"/>
      <c r="F154" s="239"/>
      <c r="G154" s="239"/>
      <c r="H154" s="239"/>
      <c r="I154" s="239"/>
      <c r="J154" s="239"/>
      <c r="K154" s="239"/>
      <c r="L154" s="239"/>
      <c r="M154" s="239"/>
      <c r="N154" s="239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</row>
    <row r="155" spans="1:26" ht="14.25" customHeight="1">
      <c r="A155" s="239"/>
      <c r="B155" s="239"/>
      <c r="C155" s="239"/>
      <c r="D155" s="239"/>
      <c r="E155" s="239"/>
      <c r="F155" s="239"/>
      <c r="G155" s="239"/>
      <c r="H155" s="239"/>
      <c r="I155" s="239"/>
      <c r="J155" s="239"/>
      <c r="K155" s="239"/>
      <c r="L155" s="239"/>
      <c r="M155" s="239"/>
      <c r="N155" s="239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  <c r="Y155" s="239"/>
      <c r="Z155" s="239"/>
    </row>
    <row r="156" spans="1:26" ht="14.25" customHeight="1">
      <c r="A156" s="239"/>
      <c r="B156" s="239"/>
      <c r="C156" s="239"/>
      <c r="D156" s="239"/>
      <c r="E156" s="239"/>
      <c r="F156" s="239"/>
      <c r="G156" s="239"/>
      <c r="H156" s="239"/>
      <c r="I156" s="239"/>
      <c r="J156" s="239"/>
      <c r="K156" s="239"/>
      <c r="L156" s="239"/>
      <c r="M156" s="239"/>
      <c r="N156" s="239"/>
      <c r="O156" s="239"/>
      <c r="P156" s="239"/>
      <c r="Q156" s="239"/>
      <c r="R156" s="239"/>
      <c r="S156" s="239"/>
      <c r="T156" s="239"/>
      <c r="U156" s="239"/>
      <c r="V156" s="239"/>
      <c r="W156" s="239"/>
      <c r="X156" s="239"/>
      <c r="Y156" s="239"/>
      <c r="Z156" s="239"/>
    </row>
    <row r="157" spans="1:26" ht="14.25" customHeight="1">
      <c r="A157" s="239"/>
      <c r="B157" s="239"/>
      <c r="C157" s="239"/>
      <c r="D157" s="239"/>
      <c r="E157" s="239"/>
      <c r="F157" s="239"/>
      <c r="G157" s="239"/>
      <c r="H157" s="239"/>
      <c r="I157" s="239"/>
      <c r="J157" s="239"/>
      <c r="K157" s="239"/>
      <c r="L157" s="239"/>
      <c r="M157" s="239"/>
      <c r="N157" s="239"/>
      <c r="O157" s="239"/>
      <c r="P157" s="239"/>
      <c r="Q157" s="239"/>
      <c r="R157" s="239"/>
      <c r="S157" s="239"/>
      <c r="T157" s="239"/>
      <c r="U157" s="239"/>
      <c r="V157" s="239"/>
      <c r="W157" s="239"/>
      <c r="X157" s="239"/>
      <c r="Y157" s="239"/>
      <c r="Z157" s="239"/>
    </row>
    <row r="158" spans="1:26" ht="14.25" customHeight="1">
      <c r="A158" s="239"/>
      <c r="B158" s="239"/>
      <c r="C158" s="239"/>
      <c r="D158" s="239"/>
      <c r="E158" s="239"/>
      <c r="F158" s="239"/>
      <c r="G158" s="239"/>
      <c r="H158" s="239"/>
      <c r="I158" s="239"/>
      <c r="J158" s="239"/>
      <c r="K158" s="239"/>
      <c r="L158" s="239"/>
      <c r="M158" s="239"/>
      <c r="N158" s="239"/>
      <c r="O158" s="239"/>
      <c r="P158" s="239"/>
      <c r="Q158" s="239"/>
      <c r="R158" s="239"/>
      <c r="S158" s="239"/>
      <c r="T158" s="239"/>
      <c r="U158" s="239"/>
      <c r="V158" s="239"/>
      <c r="W158" s="239"/>
      <c r="X158" s="239"/>
      <c r="Y158" s="239"/>
      <c r="Z158" s="239"/>
    </row>
    <row r="159" spans="1:26" ht="14.25" customHeight="1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39"/>
      <c r="M159" s="239"/>
      <c r="N159" s="239"/>
      <c r="O159" s="239"/>
      <c r="P159" s="239"/>
      <c r="Q159" s="239"/>
      <c r="R159" s="239"/>
      <c r="S159" s="239"/>
      <c r="T159" s="239"/>
      <c r="U159" s="239"/>
      <c r="V159" s="239"/>
      <c r="W159" s="239"/>
      <c r="X159" s="239"/>
      <c r="Y159" s="239"/>
      <c r="Z159" s="239"/>
    </row>
    <row r="160" spans="1:26" ht="14.25" customHeight="1">
      <c r="A160" s="239"/>
      <c r="B160" s="239"/>
      <c r="C160" s="239"/>
      <c r="D160" s="239"/>
      <c r="E160" s="239"/>
      <c r="F160" s="239"/>
      <c r="G160" s="239"/>
      <c r="H160" s="239"/>
      <c r="I160" s="239"/>
      <c r="J160" s="239"/>
      <c r="K160" s="239"/>
      <c r="L160" s="239"/>
      <c r="M160" s="239"/>
      <c r="N160" s="239"/>
      <c r="O160" s="239"/>
      <c r="P160" s="239"/>
      <c r="Q160" s="239"/>
      <c r="R160" s="239"/>
      <c r="S160" s="239"/>
      <c r="T160" s="239"/>
      <c r="U160" s="239"/>
      <c r="V160" s="239"/>
      <c r="W160" s="239"/>
      <c r="X160" s="239"/>
      <c r="Y160" s="239"/>
      <c r="Z160" s="239"/>
    </row>
    <row r="161" spans="1:26" ht="14.25" customHeight="1">
      <c r="A161" s="239"/>
      <c r="B161" s="239"/>
      <c r="C161" s="239"/>
      <c r="D161" s="239"/>
      <c r="E161" s="239"/>
      <c r="F161" s="239"/>
      <c r="G161" s="239"/>
      <c r="H161" s="239"/>
      <c r="I161" s="239"/>
      <c r="J161" s="239"/>
      <c r="K161" s="239"/>
      <c r="L161" s="239"/>
      <c r="M161" s="239"/>
      <c r="N161" s="239"/>
      <c r="O161" s="239"/>
      <c r="P161" s="239"/>
      <c r="Q161" s="239"/>
      <c r="R161" s="239"/>
      <c r="S161" s="239"/>
      <c r="T161" s="239"/>
      <c r="U161" s="239"/>
      <c r="V161" s="239"/>
      <c r="W161" s="239"/>
      <c r="X161" s="239"/>
      <c r="Y161" s="239"/>
      <c r="Z161" s="239"/>
    </row>
    <row r="162" spans="1:26" ht="14.25" customHeight="1">
      <c r="A162" s="239"/>
      <c r="B162" s="239"/>
      <c r="C162" s="239"/>
      <c r="D162" s="239"/>
      <c r="E162" s="239"/>
      <c r="F162" s="239"/>
      <c r="G162" s="239"/>
      <c r="H162" s="239"/>
      <c r="I162" s="239"/>
      <c r="J162" s="239"/>
      <c r="K162" s="239"/>
      <c r="L162" s="239"/>
      <c r="M162" s="239"/>
      <c r="N162" s="239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</row>
    <row r="163" spans="1:26" ht="14.25" customHeight="1">
      <c r="A163" s="239"/>
      <c r="B163" s="239"/>
      <c r="C163" s="239"/>
      <c r="D163" s="239"/>
      <c r="E163" s="239"/>
      <c r="F163" s="239"/>
      <c r="G163" s="239"/>
      <c r="H163" s="239"/>
      <c r="I163" s="239"/>
      <c r="J163" s="239"/>
      <c r="K163" s="239"/>
      <c r="L163" s="239"/>
      <c r="M163" s="239"/>
      <c r="N163" s="239"/>
      <c r="O163" s="239"/>
      <c r="P163" s="239"/>
      <c r="Q163" s="239"/>
      <c r="R163" s="239"/>
      <c r="S163" s="239"/>
      <c r="T163" s="239"/>
      <c r="U163" s="239"/>
      <c r="V163" s="239"/>
      <c r="W163" s="239"/>
      <c r="X163" s="239"/>
      <c r="Y163" s="239"/>
      <c r="Z163" s="239"/>
    </row>
    <row r="164" spans="1:26" ht="14.25" customHeight="1">
      <c r="A164" s="239"/>
      <c r="B164" s="239"/>
      <c r="C164" s="239"/>
      <c r="D164" s="239"/>
      <c r="E164" s="239"/>
      <c r="F164" s="239"/>
      <c r="G164" s="239"/>
      <c r="H164" s="239"/>
      <c r="I164" s="239"/>
      <c r="J164" s="239"/>
      <c r="K164" s="239"/>
      <c r="L164" s="239"/>
      <c r="M164" s="239"/>
      <c r="N164" s="239"/>
      <c r="O164" s="239"/>
      <c r="P164" s="239"/>
      <c r="Q164" s="239"/>
      <c r="R164" s="239"/>
      <c r="S164" s="239"/>
      <c r="T164" s="239"/>
      <c r="U164" s="239"/>
      <c r="V164" s="239"/>
      <c r="W164" s="239"/>
      <c r="X164" s="239"/>
      <c r="Y164" s="239"/>
      <c r="Z164" s="239"/>
    </row>
    <row r="165" spans="1:26" ht="14.25" customHeight="1">
      <c r="A165" s="239"/>
      <c r="B165" s="239"/>
      <c r="C165" s="239"/>
      <c r="D165" s="239"/>
      <c r="E165" s="239"/>
      <c r="F165" s="239"/>
      <c r="G165" s="239"/>
      <c r="H165" s="239"/>
      <c r="I165" s="239"/>
      <c r="J165" s="239"/>
      <c r="K165" s="239"/>
      <c r="L165" s="239"/>
      <c r="M165" s="239"/>
      <c r="N165" s="239"/>
      <c r="O165" s="239"/>
      <c r="P165" s="239"/>
      <c r="Q165" s="239"/>
      <c r="R165" s="239"/>
      <c r="S165" s="239"/>
      <c r="T165" s="239"/>
      <c r="U165" s="239"/>
      <c r="V165" s="239"/>
      <c r="W165" s="239"/>
      <c r="X165" s="239"/>
      <c r="Y165" s="239"/>
      <c r="Z165" s="239"/>
    </row>
    <row r="166" spans="1:26" ht="14.25" customHeight="1">
      <c r="A166" s="239"/>
      <c r="B166" s="239"/>
      <c r="C166" s="239"/>
      <c r="D166" s="239"/>
      <c r="E166" s="239"/>
      <c r="F166" s="239"/>
      <c r="G166" s="239"/>
      <c r="H166" s="239"/>
      <c r="I166" s="239"/>
      <c r="J166" s="239"/>
      <c r="K166" s="239"/>
      <c r="L166" s="239"/>
      <c r="M166" s="239"/>
      <c r="N166" s="239"/>
      <c r="O166" s="239"/>
      <c r="P166" s="239"/>
      <c r="Q166" s="239"/>
      <c r="R166" s="239"/>
      <c r="S166" s="239"/>
      <c r="T166" s="239"/>
      <c r="U166" s="239"/>
      <c r="V166" s="239"/>
      <c r="W166" s="239"/>
      <c r="X166" s="239"/>
      <c r="Y166" s="239"/>
      <c r="Z166" s="239"/>
    </row>
    <row r="167" spans="1:26" ht="14.25" customHeight="1">
      <c r="A167" s="239"/>
      <c r="B167" s="239"/>
      <c r="C167" s="239"/>
      <c r="D167" s="239"/>
      <c r="E167" s="239"/>
      <c r="F167" s="239"/>
      <c r="G167" s="239"/>
      <c r="H167" s="239"/>
      <c r="I167" s="239"/>
      <c r="J167" s="239"/>
      <c r="K167" s="239"/>
      <c r="L167" s="239"/>
      <c r="M167" s="239"/>
      <c r="N167" s="239"/>
      <c r="O167" s="239"/>
      <c r="P167" s="239"/>
      <c r="Q167" s="239"/>
      <c r="R167" s="239"/>
      <c r="S167" s="239"/>
      <c r="T167" s="239"/>
      <c r="U167" s="239"/>
      <c r="V167" s="239"/>
      <c r="W167" s="239"/>
      <c r="X167" s="239"/>
      <c r="Y167" s="239"/>
      <c r="Z167" s="239"/>
    </row>
    <row r="168" spans="1:26" ht="14.25" customHeight="1">
      <c r="A168" s="239"/>
      <c r="B168" s="239"/>
      <c r="C168" s="239"/>
      <c r="D168" s="239"/>
      <c r="E168" s="239"/>
      <c r="F168" s="239"/>
      <c r="G168" s="239"/>
      <c r="H168" s="239"/>
      <c r="I168" s="239"/>
      <c r="J168" s="239"/>
      <c r="K168" s="239"/>
      <c r="L168" s="239"/>
      <c r="M168" s="239"/>
      <c r="N168" s="239"/>
      <c r="O168" s="239"/>
      <c r="P168" s="239"/>
      <c r="Q168" s="239"/>
      <c r="R168" s="239"/>
      <c r="S168" s="239"/>
      <c r="T168" s="239"/>
      <c r="U168" s="239"/>
      <c r="V168" s="239"/>
      <c r="W168" s="239"/>
      <c r="X168" s="239"/>
      <c r="Y168" s="239"/>
      <c r="Z168" s="239"/>
    </row>
    <row r="169" spans="1:26" ht="14.25" customHeight="1">
      <c r="A169" s="239"/>
      <c r="B169" s="239"/>
      <c r="C169" s="239"/>
      <c r="D169" s="239"/>
      <c r="E169" s="239"/>
      <c r="F169" s="239"/>
      <c r="G169" s="239"/>
      <c r="H169" s="239"/>
      <c r="I169" s="239"/>
      <c r="J169" s="239"/>
      <c r="K169" s="239"/>
      <c r="L169" s="239"/>
      <c r="M169" s="239"/>
      <c r="N169" s="239"/>
      <c r="O169" s="239"/>
      <c r="P169" s="239"/>
      <c r="Q169" s="239"/>
      <c r="R169" s="239"/>
      <c r="S169" s="239"/>
      <c r="T169" s="239"/>
      <c r="U169" s="239"/>
      <c r="V169" s="239"/>
      <c r="W169" s="239"/>
      <c r="X169" s="239"/>
      <c r="Y169" s="239"/>
      <c r="Z169" s="239"/>
    </row>
    <row r="170" spans="1:26" ht="14.25" customHeight="1">
      <c r="A170" s="239"/>
      <c r="B170" s="239"/>
      <c r="C170" s="239"/>
      <c r="D170" s="239"/>
      <c r="E170" s="239"/>
      <c r="F170" s="239"/>
      <c r="G170" s="239"/>
      <c r="H170" s="239"/>
      <c r="I170" s="239"/>
      <c r="J170" s="239"/>
      <c r="K170" s="239"/>
      <c r="L170" s="239"/>
      <c r="M170" s="239"/>
      <c r="N170" s="239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</row>
    <row r="171" spans="1:26" ht="14.25" customHeight="1">
      <c r="A171" s="239"/>
      <c r="B171" s="239"/>
      <c r="C171" s="239"/>
      <c r="D171" s="239"/>
      <c r="E171" s="239"/>
      <c r="F171" s="239"/>
      <c r="G171" s="239"/>
      <c r="H171" s="239"/>
      <c r="I171" s="239"/>
      <c r="J171" s="239"/>
      <c r="K171" s="239"/>
      <c r="L171" s="239"/>
      <c r="M171" s="239"/>
      <c r="N171" s="239"/>
      <c r="O171" s="239"/>
      <c r="P171" s="239"/>
      <c r="Q171" s="239"/>
      <c r="R171" s="239"/>
      <c r="S171" s="239"/>
      <c r="T171" s="239"/>
      <c r="U171" s="239"/>
      <c r="V171" s="239"/>
      <c r="W171" s="239"/>
      <c r="X171" s="239"/>
      <c r="Y171" s="239"/>
      <c r="Z171" s="239"/>
    </row>
    <row r="172" spans="1:26" ht="14.25" customHeight="1">
      <c r="A172" s="239"/>
      <c r="B172" s="239"/>
      <c r="C172" s="239"/>
      <c r="D172" s="239"/>
      <c r="E172" s="239"/>
      <c r="F172" s="239"/>
      <c r="G172" s="239"/>
      <c r="H172" s="239"/>
      <c r="I172" s="239"/>
      <c r="J172" s="239"/>
      <c r="K172" s="239"/>
      <c r="L172" s="239"/>
      <c r="M172" s="239"/>
      <c r="N172" s="239"/>
      <c r="O172" s="239"/>
      <c r="P172" s="239"/>
      <c r="Q172" s="239"/>
      <c r="R172" s="239"/>
      <c r="S172" s="239"/>
      <c r="T172" s="239"/>
      <c r="U172" s="239"/>
      <c r="V172" s="239"/>
      <c r="W172" s="239"/>
      <c r="X172" s="239"/>
      <c r="Y172" s="239"/>
      <c r="Z172" s="239"/>
    </row>
    <row r="173" spans="1:26" ht="14.25" customHeight="1">
      <c r="A173" s="239"/>
      <c r="B173" s="239"/>
      <c r="C173" s="239"/>
      <c r="D173" s="239"/>
      <c r="E173" s="239"/>
      <c r="F173" s="239"/>
      <c r="G173" s="239"/>
      <c r="H173" s="239"/>
      <c r="I173" s="239"/>
      <c r="J173" s="239"/>
      <c r="K173" s="239"/>
      <c r="L173" s="239"/>
      <c r="M173" s="239"/>
      <c r="N173" s="239"/>
      <c r="O173" s="239"/>
      <c r="P173" s="239"/>
      <c r="Q173" s="239"/>
      <c r="R173" s="239"/>
      <c r="S173" s="239"/>
      <c r="T173" s="239"/>
      <c r="U173" s="239"/>
      <c r="V173" s="239"/>
      <c r="W173" s="239"/>
      <c r="X173" s="239"/>
      <c r="Y173" s="239"/>
      <c r="Z173" s="239"/>
    </row>
    <row r="174" spans="1:26" ht="14.25" customHeight="1">
      <c r="A174" s="239"/>
      <c r="B174" s="239"/>
      <c r="C174" s="239"/>
      <c r="D174" s="239"/>
      <c r="E174" s="239"/>
      <c r="F174" s="239"/>
      <c r="G174" s="239"/>
      <c r="H174" s="239"/>
      <c r="I174" s="239"/>
      <c r="J174" s="239"/>
      <c r="K174" s="239"/>
      <c r="L174" s="239"/>
      <c r="M174" s="239"/>
      <c r="N174" s="239"/>
      <c r="O174" s="239"/>
      <c r="P174" s="239"/>
      <c r="Q174" s="239"/>
      <c r="R174" s="239"/>
      <c r="S174" s="239"/>
      <c r="T174" s="239"/>
      <c r="U174" s="239"/>
      <c r="V174" s="239"/>
      <c r="W174" s="239"/>
      <c r="X174" s="239"/>
      <c r="Y174" s="239"/>
      <c r="Z174" s="239"/>
    </row>
    <row r="175" spans="1:26" ht="14.25" customHeight="1">
      <c r="A175" s="239"/>
      <c r="B175" s="239"/>
      <c r="C175" s="239"/>
      <c r="D175" s="239"/>
      <c r="E175" s="239"/>
      <c r="F175" s="239"/>
      <c r="G175" s="239"/>
      <c r="H175" s="239"/>
      <c r="I175" s="239"/>
      <c r="J175" s="239"/>
      <c r="K175" s="239"/>
      <c r="L175" s="239"/>
      <c r="M175" s="239"/>
      <c r="N175" s="239"/>
      <c r="O175" s="239"/>
      <c r="P175" s="239"/>
      <c r="Q175" s="239"/>
      <c r="R175" s="239"/>
      <c r="S175" s="239"/>
      <c r="T175" s="239"/>
      <c r="U175" s="239"/>
      <c r="V175" s="239"/>
      <c r="W175" s="239"/>
      <c r="X175" s="239"/>
      <c r="Y175" s="239"/>
      <c r="Z175" s="239"/>
    </row>
    <row r="176" spans="1:26" ht="14.25" customHeight="1">
      <c r="A176" s="239"/>
      <c r="B176" s="239"/>
      <c r="C176" s="239"/>
      <c r="D176" s="239"/>
      <c r="E176" s="239"/>
      <c r="F176" s="239"/>
      <c r="G176" s="239"/>
      <c r="H176" s="239"/>
      <c r="I176" s="239"/>
      <c r="J176" s="239"/>
      <c r="K176" s="239"/>
      <c r="L176" s="239"/>
      <c r="M176" s="239"/>
      <c r="N176" s="239"/>
      <c r="O176" s="239"/>
      <c r="P176" s="239"/>
      <c r="Q176" s="239"/>
      <c r="R176" s="239"/>
      <c r="S176" s="239"/>
      <c r="T176" s="239"/>
      <c r="U176" s="239"/>
      <c r="V176" s="239"/>
      <c r="W176" s="239"/>
      <c r="X176" s="239"/>
      <c r="Y176" s="239"/>
      <c r="Z176" s="239"/>
    </row>
    <row r="177" spans="1:26" ht="14.25" customHeight="1">
      <c r="A177" s="239"/>
      <c r="B177" s="239"/>
      <c r="C177" s="239"/>
      <c r="D177" s="239"/>
      <c r="E177" s="239"/>
      <c r="F177" s="239"/>
      <c r="G177" s="239"/>
      <c r="H177" s="239"/>
      <c r="I177" s="239"/>
      <c r="J177" s="239"/>
      <c r="K177" s="239"/>
      <c r="L177" s="239"/>
      <c r="M177" s="239"/>
      <c r="N177" s="239"/>
      <c r="O177" s="239"/>
      <c r="P177" s="239"/>
      <c r="Q177" s="239"/>
      <c r="R177" s="239"/>
      <c r="S177" s="239"/>
      <c r="T177" s="239"/>
      <c r="U177" s="239"/>
      <c r="V177" s="239"/>
      <c r="W177" s="239"/>
      <c r="X177" s="239"/>
      <c r="Y177" s="239"/>
      <c r="Z177" s="239"/>
    </row>
    <row r="178" spans="1:26" ht="14.25" customHeight="1">
      <c r="A178" s="239"/>
      <c r="B178" s="239"/>
      <c r="C178" s="239"/>
      <c r="D178" s="239"/>
      <c r="E178" s="239"/>
      <c r="F178" s="239"/>
      <c r="G178" s="239"/>
      <c r="H178" s="239"/>
      <c r="I178" s="239"/>
      <c r="J178" s="239"/>
      <c r="K178" s="239"/>
      <c r="L178" s="239"/>
      <c r="M178" s="239"/>
      <c r="N178" s="239"/>
      <c r="O178" s="239"/>
      <c r="P178" s="239"/>
      <c r="Q178" s="239"/>
      <c r="R178" s="239"/>
      <c r="S178" s="239"/>
      <c r="T178" s="239"/>
      <c r="U178" s="239"/>
      <c r="V178" s="239"/>
      <c r="W178" s="239"/>
      <c r="X178" s="239"/>
      <c r="Y178" s="239"/>
      <c r="Z178" s="239"/>
    </row>
    <row r="179" spans="1:26" ht="14.25" customHeight="1">
      <c r="A179" s="239"/>
      <c r="B179" s="239"/>
      <c r="C179" s="239"/>
      <c r="D179" s="239"/>
      <c r="E179" s="239"/>
      <c r="F179" s="239"/>
      <c r="G179" s="239"/>
      <c r="H179" s="239"/>
      <c r="I179" s="239"/>
      <c r="J179" s="239"/>
      <c r="K179" s="239"/>
      <c r="L179" s="239"/>
      <c r="M179" s="239"/>
      <c r="N179" s="239"/>
      <c r="O179" s="239"/>
      <c r="P179" s="239"/>
      <c r="Q179" s="239"/>
      <c r="R179" s="239"/>
      <c r="S179" s="239"/>
      <c r="T179" s="239"/>
      <c r="U179" s="239"/>
      <c r="V179" s="239"/>
      <c r="W179" s="239"/>
      <c r="X179" s="239"/>
      <c r="Y179" s="239"/>
      <c r="Z179" s="239"/>
    </row>
    <row r="180" spans="1:26" ht="14.25" customHeight="1">
      <c r="A180" s="239"/>
      <c r="B180" s="239"/>
      <c r="C180" s="239"/>
      <c r="D180" s="239"/>
      <c r="E180" s="239"/>
      <c r="F180" s="239"/>
      <c r="G180" s="239"/>
      <c r="H180" s="239"/>
      <c r="I180" s="239"/>
      <c r="J180" s="239"/>
      <c r="K180" s="239"/>
      <c r="L180" s="239"/>
      <c r="M180" s="239"/>
      <c r="N180" s="239"/>
      <c r="O180" s="239"/>
      <c r="P180" s="239"/>
      <c r="Q180" s="239"/>
      <c r="R180" s="239"/>
      <c r="S180" s="239"/>
      <c r="T180" s="239"/>
      <c r="U180" s="239"/>
      <c r="V180" s="239"/>
      <c r="W180" s="239"/>
      <c r="X180" s="239"/>
      <c r="Y180" s="239"/>
      <c r="Z180" s="239"/>
    </row>
    <row r="181" spans="1:26" ht="14.25" customHeight="1">
      <c r="A181" s="239"/>
      <c r="B181" s="239"/>
      <c r="C181" s="239"/>
      <c r="D181" s="239"/>
      <c r="E181" s="239"/>
      <c r="F181" s="239"/>
      <c r="G181" s="239"/>
      <c r="H181" s="239"/>
      <c r="I181" s="239"/>
      <c r="J181" s="239"/>
      <c r="K181" s="239"/>
      <c r="L181" s="239"/>
      <c r="M181" s="239"/>
      <c r="N181" s="239"/>
      <c r="O181" s="239"/>
      <c r="P181" s="239"/>
      <c r="Q181" s="239"/>
      <c r="R181" s="239"/>
      <c r="S181" s="239"/>
      <c r="T181" s="239"/>
      <c r="U181" s="239"/>
      <c r="V181" s="239"/>
      <c r="W181" s="239"/>
      <c r="X181" s="239"/>
      <c r="Y181" s="239"/>
      <c r="Z181" s="239"/>
    </row>
    <row r="182" spans="1:26" ht="14.25" customHeight="1">
      <c r="A182" s="239"/>
      <c r="B182" s="239"/>
      <c r="C182" s="239"/>
      <c r="D182" s="239"/>
      <c r="E182" s="239"/>
      <c r="F182" s="239"/>
      <c r="G182" s="239"/>
      <c r="H182" s="239"/>
      <c r="I182" s="239"/>
      <c r="J182" s="239"/>
      <c r="K182" s="239"/>
      <c r="L182" s="239"/>
      <c r="M182" s="239"/>
      <c r="N182" s="239"/>
      <c r="O182" s="239"/>
      <c r="P182" s="239"/>
      <c r="Q182" s="239"/>
      <c r="R182" s="239"/>
      <c r="S182" s="239"/>
      <c r="T182" s="239"/>
      <c r="U182" s="239"/>
      <c r="V182" s="239"/>
      <c r="W182" s="239"/>
      <c r="X182" s="239"/>
      <c r="Y182" s="239"/>
      <c r="Z182" s="239"/>
    </row>
    <row r="183" spans="1:26" ht="14.25" customHeight="1">
      <c r="A183" s="239"/>
      <c r="B183" s="239"/>
      <c r="C183" s="239"/>
      <c r="D183" s="239"/>
      <c r="E183" s="239"/>
      <c r="F183" s="239"/>
      <c r="G183" s="239"/>
      <c r="H183" s="239"/>
      <c r="I183" s="239"/>
      <c r="J183" s="239"/>
      <c r="K183" s="239"/>
      <c r="L183" s="239"/>
      <c r="M183" s="239"/>
      <c r="N183" s="239"/>
      <c r="O183" s="239"/>
      <c r="P183" s="239"/>
      <c r="Q183" s="239"/>
      <c r="R183" s="239"/>
      <c r="S183" s="239"/>
      <c r="T183" s="239"/>
      <c r="U183" s="239"/>
      <c r="V183" s="239"/>
      <c r="W183" s="239"/>
      <c r="X183" s="239"/>
      <c r="Y183" s="239"/>
      <c r="Z183" s="239"/>
    </row>
    <row r="184" spans="1:26" ht="14.25" customHeight="1">
      <c r="A184" s="239"/>
      <c r="B184" s="239"/>
      <c r="C184" s="239"/>
      <c r="D184" s="239"/>
      <c r="E184" s="239"/>
      <c r="F184" s="239"/>
      <c r="G184" s="239"/>
      <c r="H184" s="239"/>
      <c r="I184" s="239"/>
      <c r="J184" s="239"/>
      <c r="K184" s="239"/>
      <c r="L184" s="239"/>
      <c r="M184" s="239"/>
      <c r="N184" s="239"/>
      <c r="O184" s="239"/>
      <c r="P184" s="239"/>
      <c r="Q184" s="239"/>
      <c r="R184" s="239"/>
      <c r="S184" s="239"/>
      <c r="T184" s="239"/>
      <c r="U184" s="239"/>
      <c r="V184" s="239"/>
      <c r="W184" s="239"/>
      <c r="X184" s="239"/>
      <c r="Y184" s="239"/>
      <c r="Z184" s="239"/>
    </row>
    <row r="185" spans="1:26" ht="14.25" customHeight="1">
      <c r="A185" s="239"/>
      <c r="B185" s="239"/>
      <c r="C185" s="239"/>
      <c r="D185" s="239"/>
      <c r="E185" s="239"/>
      <c r="F185" s="239"/>
      <c r="G185" s="239"/>
      <c r="H185" s="239"/>
      <c r="I185" s="239"/>
      <c r="J185" s="239"/>
      <c r="K185" s="239"/>
      <c r="L185" s="239"/>
      <c r="M185" s="239"/>
      <c r="N185" s="239"/>
      <c r="O185" s="239"/>
      <c r="P185" s="239"/>
      <c r="Q185" s="239"/>
      <c r="R185" s="239"/>
      <c r="S185" s="239"/>
      <c r="T185" s="239"/>
      <c r="U185" s="239"/>
      <c r="V185" s="239"/>
      <c r="W185" s="239"/>
      <c r="X185" s="239"/>
      <c r="Y185" s="239"/>
      <c r="Z185" s="239"/>
    </row>
    <row r="186" spans="1:26" ht="14.25" customHeight="1">
      <c r="A186" s="239"/>
      <c r="B186" s="239"/>
      <c r="C186" s="239"/>
      <c r="D186" s="239"/>
      <c r="E186" s="239"/>
      <c r="F186" s="239"/>
      <c r="G186" s="239"/>
      <c r="H186" s="239"/>
      <c r="I186" s="239"/>
      <c r="J186" s="239"/>
      <c r="K186" s="239"/>
      <c r="L186" s="239"/>
      <c r="M186" s="239"/>
      <c r="N186" s="239"/>
      <c r="O186" s="239"/>
      <c r="P186" s="239"/>
      <c r="Q186" s="239"/>
      <c r="R186" s="239"/>
      <c r="S186" s="239"/>
      <c r="T186" s="239"/>
      <c r="U186" s="239"/>
      <c r="V186" s="239"/>
      <c r="W186" s="239"/>
      <c r="X186" s="239"/>
      <c r="Y186" s="239"/>
      <c r="Z186" s="239"/>
    </row>
    <row r="187" spans="1:26" ht="14.25" customHeight="1">
      <c r="A187" s="239"/>
      <c r="B187" s="239"/>
      <c r="C187" s="239"/>
      <c r="D187" s="239"/>
      <c r="E187" s="239"/>
      <c r="F187" s="239"/>
      <c r="G187" s="239"/>
      <c r="H187" s="239"/>
      <c r="I187" s="239"/>
      <c r="J187" s="239"/>
      <c r="K187" s="239"/>
      <c r="L187" s="239"/>
      <c r="M187" s="239"/>
      <c r="N187" s="239"/>
      <c r="O187" s="239"/>
      <c r="P187" s="239"/>
      <c r="Q187" s="239"/>
      <c r="R187" s="239"/>
      <c r="S187" s="239"/>
      <c r="T187" s="239"/>
      <c r="U187" s="239"/>
      <c r="V187" s="239"/>
      <c r="W187" s="239"/>
      <c r="X187" s="239"/>
      <c r="Y187" s="239"/>
      <c r="Z187" s="239"/>
    </row>
    <row r="188" spans="1:26" ht="14.25" customHeight="1">
      <c r="A188" s="239"/>
      <c r="B188" s="239"/>
      <c r="C188" s="239"/>
      <c r="D188" s="239"/>
      <c r="E188" s="239"/>
      <c r="F188" s="239"/>
      <c r="G188" s="239"/>
      <c r="H188" s="239"/>
      <c r="I188" s="239"/>
      <c r="J188" s="239"/>
      <c r="K188" s="239"/>
      <c r="L188" s="239"/>
      <c r="M188" s="239"/>
      <c r="N188" s="239"/>
      <c r="O188" s="239"/>
      <c r="P188" s="239"/>
      <c r="Q188" s="239"/>
      <c r="R188" s="239"/>
      <c r="S188" s="239"/>
      <c r="T188" s="239"/>
      <c r="U188" s="239"/>
      <c r="V188" s="239"/>
      <c r="W188" s="239"/>
      <c r="X188" s="239"/>
      <c r="Y188" s="239"/>
      <c r="Z188" s="239"/>
    </row>
    <row r="189" spans="1:26" ht="14.25" customHeight="1">
      <c r="A189" s="239"/>
      <c r="B189" s="239"/>
      <c r="C189" s="239"/>
      <c r="D189" s="239"/>
      <c r="E189" s="239"/>
      <c r="F189" s="239"/>
      <c r="G189" s="239"/>
      <c r="H189" s="239"/>
      <c r="I189" s="239"/>
      <c r="J189" s="239"/>
      <c r="K189" s="239"/>
      <c r="L189" s="239"/>
      <c r="M189" s="239"/>
      <c r="N189" s="239"/>
      <c r="O189" s="239"/>
      <c r="P189" s="239"/>
      <c r="Q189" s="239"/>
      <c r="R189" s="239"/>
      <c r="S189" s="239"/>
      <c r="T189" s="239"/>
      <c r="U189" s="239"/>
      <c r="V189" s="239"/>
      <c r="W189" s="239"/>
      <c r="X189" s="239"/>
      <c r="Y189" s="239"/>
      <c r="Z189" s="239"/>
    </row>
    <row r="190" spans="1:26" ht="14.25" customHeight="1">
      <c r="A190" s="239"/>
      <c r="B190" s="239"/>
      <c r="C190" s="239"/>
      <c r="D190" s="239"/>
      <c r="E190" s="239"/>
      <c r="F190" s="239"/>
      <c r="G190" s="239"/>
      <c r="H190" s="239"/>
      <c r="I190" s="239"/>
      <c r="J190" s="239"/>
      <c r="K190" s="239"/>
      <c r="L190" s="239"/>
      <c r="M190" s="239"/>
      <c r="N190" s="239"/>
      <c r="O190" s="239"/>
      <c r="P190" s="239"/>
      <c r="Q190" s="239"/>
      <c r="R190" s="239"/>
      <c r="S190" s="239"/>
      <c r="T190" s="239"/>
      <c r="U190" s="239"/>
      <c r="V190" s="239"/>
      <c r="W190" s="239"/>
      <c r="X190" s="239"/>
      <c r="Y190" s="239"/>
      <c r="Z190" s="239"/>
    </row>
    <row r="191" spans="1:26" ht="14.25" customHeight="1">
      <c r="A191" s="239"/>
      <c r="B191" s="239"/>
      <c r="C191" s="239"/>
      <c r="D191" s="239"/>
      <c r="E191" s="239"/>
      <c r="F191" s="239"/>
      <c r="G191" s="239"/>
      <c r="H191" s="239"/>
      <c r="I191" s="239"/>
      <c r="J191" s="239"/>
      <c r="K191" s="239"/>
      <c r="L191" s="239"/>
      <c r="M191" s="239"/>
      <c r="N191" s="239"/>
      <c r="O191" s="239"/>
      <c r="P191" s="239"/>
      <c r="Q191" s="239"/>
      <c r="R191" s="239"/>
      <c r="S191" s="239"/>
      <c r="T191" s="239"/>
      <c r="U191" s="239"/>
      <c r="V191" s="239"/>
      <c r="W191" s="239"/>
      <c r="X191" s="239"/>
      <c r="Y191" s="239"/>
      <c r="Z191" s="239"/>
    </row>
    <row r="192" spans="1:26" ht="14.25" customHeight="1">
      <c r="A192" s="239"/>
      <c r="B192" s="239"/>
      <c r="C192" s="239"/>
      <c r="D192" s="239"/>
      <c r="E192" s="239"/>
      <c r="F192" s="239"/>
      <c r="G192" s="239"/>
      <c r="H192" s="239"/>
      <c r="I192" s="239"/>
      <c r="J192" s="239"/>
      <c r="K192" s="239"/>
      <c r="L192" s="239"/>
      <c r="M192" s="239"/>
      <c r="N192" s="239"/>
      <c r="O192" s="239"/>
      <c r="P192" s="239"/>
      <c r="Q192" s="239"/>
      <c r="R192" s="239"/>
      <c r="S192" s="239"/>
      <c r="T192" s="239"/>
      <c r="U192" s="239"/>
      <c r="V192" s="239"/>
      <c r="W192" s="239"/>
      <c r="X192" s="239"/>
      <c r="Y192" s="239"/>
      <c r="Z192" s="239"/>
    </row>
    <row r="193" spans="1:26" ht="14.25" customHeight="1">
      <c r="A193" s="239"/>
      <c r="B193" s="239"/>
      <c r="C193" s="239"/>
      <c r="D193" s="239"/>
      <c r="E193" s="239"/>
      <c r="F193" s="239"/>
      <c r="G193" s="239"/>
      <c r="H193" s="239"/>
      <c r="I193" s="239"/>
      <c r="J193" s="239"/>
      <c r="K193" s="239"/>
      <c r="L193" s="239"/>
      <c r="M193" s="239"/>
      <c r="N193" s="239"/>
      <c r="O193" s="239"/>
      <c r="P193" s="239"/>
      <c r="Q193" s="239"/>
      <c r="R193" s="239"/>
      <c r="S193" s="239"/>
      <c r="T193" s="239"/>
      <c r="U193" s="239"/>
      <c r="V193" s="239"/>
      <c r="W193" s="239"/>
      <c r="X193" s="239"/>
      <c r="Y193" s="239"/>
      <c r="Z193" s="239"/>
    </row>
    <row r="194" spans="1:26" ht="14.25" customHeight="1">
      <c r="A194" s="239"/>
      <c r="B194" s="239"/>
      <c r="C194" s="239"/>
      <c r="D194" s="239"/>
      <c r="E194" s="239"/>
      <c r="F194" s="239"/>
      <c r="G194" s="239"/>
      <c r="H194" s="239"/>
      <c r="I194" s="239"/>
      <c r="J194" s="239"/>
      <c r="K194" s="239"/>
      <c r="L194" s="239"/>
      <c r="M194" s="239"/>
      <c r="N194" s="239"/>
      <c r="O194" s="239"/>
      <c r="P194" s="239"/>
      <c r="Q194" s="239"/>
      <c r="R194" s="239"/>
      <c r="S194" s="239"/>
      <c r="T194" s="239"/>
      <c r="U194" s="239"/>
      <c r="V194" s="239"/>
      <c r="W194" s="239"/>
      <c r="X194" s="239"/>
      <c r="Y194" s="239"/>
      <c r="Z194" s="239"/>
    </row>
    <row r="195" spans="1:26" ht="14.25" customHeight="1">
      <c r="A195" s="239"/>
      <c r="B195" s="239"/>
      <c r="C195" s="239"/>
      <c r="D195" s="239"/>
      <c r="E195" s="239"/>
      <c r="F195" s="239"/>
      <c r="G195" s="239"/>
      <c r="H195" s="239"/>
      <c r="I195" s="239"/>
      <c r="J195" s="239"/>
      <c r="K195" s="239"/>
      <c r="L195" s="239"/>
      <c r="M195" s="239"/>
      <c r="N195" s="239"/>
      <c r="O195" s="239"/>
      <c r="P195" s="239"/>
      <c r="Q195" s="239"/>
      <c r="R195" s="239"/>
      <c r="S195" s="239"/>
      <c r="T195" s="239"/>
      <c r="U195" s="239"/>
      <c r="V195" s="239"/>
      <c r="W195" s="239"/>
      <c r="X195" s="239"/>
      <c r="Y195" s="239"/>
      <c r="Z195" s="239"/>
    </row>
    <row r="196" spans="1:26" ht="14.25" customHeight="1">
      <c r="A196" s="239"/>
      <c r="B196" s="239"/>
      <c r="C196" s="239"/>
      <c r="D196" s="239"/>
      <c r="E196" s="239"/>
      <c r="F196" s="239"/>
      <c r="G196" s="239"/>
      <c r="H196" s="239"/>
      <c r="I196" s="239"/>
      <c r="J196" s="239"/>
      <c r="K196" s="239"/>
      <c r="L196" s="239"/>
      <c r="M196" s="239"/>
      <c r="N196" s="239"/>
      <c r="O196" s="239"/>
      <c r="P196" s="239"/>
      <c r="Q196" s="239"/>
      <c r="R196" s="239"/>
      <c r="S196" s="239"/>
      <c r="T196" s="239"/>
      <c r="U196" s="239"/>
      <c r="V196" s="239"/>
      <c r="W196" s="239"/>
      <c r="X196" s="239"/>
      <c r="Y196" s="239"/>
      <c r="Z196" s="239"/>
    </row>
    <row r="197" spans="1:26" ht="14.25" customHeight="1">
      <c r="A197" s="239"/>
      <c r="B197" s="239"/>
      <c r="C197" s="239"/>
      <c r="D197" s="239"/>
      <c r="E197" s="239"/>
      <c r="F197" s="239"/>
      <c r="G197" s="239"/>
      <c r="H197" s="239"/>
      <c r="I197" s="239"/>
      <c r="J197" s="239"/>
      <c r="K197" s="239"/>
      <c r="L197" s="239"/>
      <c r="M197" s="239"/>
      <c r="N197" s="239"/>
      <c r="O197" s="239"/>
      <c r="P197" s="239"/>
      <c r="Q197" s="239"/>
      <c r="R197" s="239"/>
      <c r="S197" s="239"/>
      <c r="T197" s="239"/>
      <c r="U197" s="239"/>
      <c r="V197" s="239"/>
      <c r="W197" s="239"/>
      <c r="X197" s="239"/>
      <c r="Y197" s="239"/>
      <c r="Z197" s="239"/>
    </row>
    <row r="198" spans="1:26" ht="14.25" customHeight="1">
      <c r="A198" s="239"/>
      <c r="B198" s="239"/>
      <c r="C198" s="239"/>
      <c r="D198" s="239"/>
      <c r="E198" s="239"/>
      <c r="F198" s="239"/>
      <c r="G198" s="239"/>
      <c r="H198" s="239"/>
      <c r="I198" s="239"/>
      <c r="J198" s="239"/>
      <c r="K198" s="239"/>
      <c r="L198" s="239"/>
      <c r="M198" s="239"/>
      <c r="N198" s="239"/>
      <c r="O198" s="239"/>
      <c r="P198" s="239"/>
      <c r="Q198" s="239"/>
      <c r="R198" s="239"/>
      <c r="S198" s="239"/>
      <c r="T198" s="239"/>
      <c r="U198" s="239"/>
      <c r="V198" s="239"/>
      <c r="W198" s="239"/>
      <c r="X198" s="239"/>
      <c r="Y198" s="239"/>
      <c r="Z198" s="239"/>
    </row>
    <row r="199" spans="1:26" ht="14.25" customHeight="1">
      <c r="A199" s="239"/>
      <c r="B199" s="239"/>
      <c r="C199" s="239"/>
      <c r="D199" s="239"/>
      <c r="E199" s="239"/>
      <c r="F199" s="239"/>
      <c r="G199" s="239"/>
      <c r="H199" s="239"/>
      <c r="I199" s="239"/>
      <c r="J199" s="239"/>
      <c r="K199" s="239"/>
      <c r="L199" s="239"/>
      <c r="M199" s="239"/>
      <c r="N199" s="239"/>
      <c r="O199" s="239"/>
      <c r="P199" s="239"/>
      <c r="Q199" s="239"/>
      <c r="R199" s="239"/>
      <c r="S199" s="239"/>
      <c r="T199" s="239"/>
      <c r="U199" s="239"/>
      <c r="V199" s="239"/>
      <c r="W199" s="239"/>
      <c r="X199" s="239"/>
      <c r="Y199" s="239"/>
      <c r="Z199" s="239"/>
    </row>
    <row r="200" spans="1:26" ht="14.25" customHeight="1">
      <c r="A200" s="239"/>
      <c r="B200" s="239"/>
      <c r="C200" s="239"/>
      <c r="D200" s="239"/>
      <c r="E200" s="239"/>
      <c r="F200" s="239"/>
      <c r="G200" s="239"/>
      <c r="H200" s="239"/>
      <c r="I200" s="239"/>
      <c r="J200" s="239"/>
      <c r="K200" s="239"/>
      <c r="L200" s="239"/>
      <c r="M200" s="239"/>
      <c r="N200" s="239"/>
      <c r="O200" s="239"/>
      <c r="P200" s="239"/>
      <c r="Q200" s="239"/>
      <c r="R200" s="239"/>
      <c r="S200" s="239"/>
      <c r="T200" s="239"/>
      <c r="U200" s="239"/>
      <c r="V200" s="239"/>
      <c r="W200" s="239"/>
      <c r="X200" s="239"/>
      <c r="Y200" s="239"/>
      <c r="Z200" s="239"/>
    </row>
    <row r="201" spans="1:26" ht="14.25" customHeight="1">
      <c r="A201" s="239"/>
      <c r="B201" s="239"/>
      <c r="C201" s="239"/>
      <c r="D201" s="239"/>
      <c r="E201" s="239"/>
      <c r="F201" s="239"/>
      <c r="G201" s="239"/>
      <c r="H201" s="239"/>
      <c r="I201" s="239"/>
      <c r="J201" s="239"/>
      <c r="K201" s="239"/>
      <c r="L201" s="239"/>
      <c r="M201" s="239"/>
      <c r="N201" s="239"/>
      <c r="O201" s="239"/>
      <c r="P201" s="239"/>
      <c r="Q201" s="239"/>
      <c r="R201" s="239"/>
      <c r="S201" s="239"/>
      <c r="T201" s="239"/>
      <c r="U201" s="239"/>
      <c r="V201" s="239"/>
      <c r="W201" s="239"/>
      <c r="X201" s="239"/>
      <c r="Y201" s="239"/>
      <c r="Z201" s="239"/>
    </row>
    <row r="202" spans="1:26" ht="14.25" customHeight="1">
      <c r="A202" s="239"/>
      <c r="B202" s="239"/>
      <c r="C202" s="239"/>
      <c r="D202" s="239"/>
      <c r="E202" s="239"/>
      <c r="F202" s="239"/>
      <c r="G202" s="239"/>
      <c r="H202" s="239"/>
      <c r="I202" s="239"/>
      <c r="J202" s="239"/>
      <c r="K202" s="239"/>
      <c r="L202" s="239"/>
      <c r="M202" s="239"/>
      <c r="N202" s="239"/>
      <c r="O202" s="239"/>
      <c r="P202" s="239"/>
      <c r="Q202" s="239"/>
      <c r="R202" s="239"/>
      <c r="S202" s="239"/>
      <c r="T202" s="239"/>
      <c r="U202" s="239"/>
      <c r="V202" s="239"/>
      <c r="W202" s="239"/>
      <c r="X202" s="239"/>
      <c r="Y202" s="239"/>
      <c r="Z202" s="239"/>
    </row>
    <row r="203" spans="1:26" ht="14.25" customHeight="1">
      <c r="A203" s="239"/>
      <c r="B203" s="239"/>
      <c r="C203" s="239"/>
      <c r="D203" s="239"/>
      <c r="E203" s="239"/>
      <c r="F203" s="239"/>
      <c r="G203" s="239"/>
      <c r="H203" s="239"/>
      <c r="I203" s="239"/>
      <c r="J203" s="239"/>
      <c r="K203" s="239"/>
      <c r="L203" s="239"/>
      <c r="M203" s="239"/>
      <c r="N203" s="239"/>
      <c r="O203" s="239"/>
      <c r="P203" s="239"/>
      <c r="Q203" s="239"/>
      <c r="R203" s="239"/>
      <c r="S203" s="239"/>
      <c r="T203" s="239"/>
      <c r="U203" s="239"/>
      <c r="V203" s="239"/>
      <c r="W203" s="239"/>
      <c r="X203" s="239"/>
      <c r="Y203" s="239"/>
      <c r="Z203" s="239"/>
    </row>
    <row r="204" spans="1:26" ht="14.25" customHeight="1">
      <c r="A204" s="239"/>
      <c r="B204" s="239"/>
      <c r="C204" s="239"/>
      <c r="D204" s="239"/>
      <c r="E204" s="239"/>
      <c r="F204" s="239"/>
      <c r="G204" s="239"/>
      <c r="H204" s="239"/>
      <c r="I204" s="239"/>
      <c r="J204" s="239"/>
      <c r="K204" s="239"/>
      <c r="L204" s="239"/>
      <c r="M204" s="239"/>
      <c r="N204" s="239"/>
      <c r="O204" s="239"/>
      <c r="P204" s="239"/>
      <c r="Q204" s="239"/>
      <c r="R204" s="239"/>
      <c r="S204" s="239"/>
      <c r="T204" s="239"/>
      <c r="U204" s="239"/>
      <c r="V204" s="239"/>
      <c r="W204" s="239"/>
      <c r="X204" s="239"/>
      <c r="Y204" s="239"/>
      <c r="Z204" s="239"/>
    </row>
    <row r="205" spans="1:26" ht="14.25" customHeight="1">
      <c r="A205" s="239"/>
      <c r="B205" s="239"/>
      <c r="C205" s="239"/>
      <c r="D205" s="239"/>
      <c r="E205" s="239"/>
      <c r="F205" s="239"/>
      <c r="G205" s="239"/>
      <c r="H205" s="239"/>
      <c r="I205" s="239"/>
      <c r="J205" s="239"/>
      <c r="K205" s="239"/>
      <c r="L205" s="239"/>
      <c r="M205" s="239"/>
      <c r="N205" s="239"/>
      <c r="O205" s="239"/>
      <c r="P205" s="239"/>
      <c r="Q205" s="239"/>
      <c r="R205" s="239"/>
      <c r="S205" s="239"/>
      <c r="T205" s="239"/>
      <c r="U205" s="239"/>
      <c r="V205" s="239"/>
      <c r="W205" s="239"/>
      <c r="X205" s="239"/>
      <c r="Y205" s="239"/>
      <c r="Z205" s="239"/>
    </row>
    <row r="206" spans="1:26" ht="14.25" customHeight="1">
      <c r="A206" s="239"/>
      <c r="B206" s="239"/>
      <c r="C206" s="239"/>
      <c r="D206" s="239"/>
      <c r="E206" s="239"/>
      <c r="F206" s="239"/>
      <c r="G206" s="239"/>
      <c r="H206" s="239"/>
      <c r="I206" s="239"/>
      <c r="J206" s="239"/>
      <c r="K206" s="239"/>
      <c r="L206" s="239"/>
      <c r="M206" s="239"/>
      <c r="N206" s="239"/>
      <c r="O206" s="239"/>
      <c r="P206" s="239"/>
      <c r="Q206" s="239"/>
      <c r="R206" s="239"/>
      <c r="S206" s="239"/>
      <c r="T206" s="239"/>
      <c r="U206" s="239"/>
      <c r="V206" s="239"/>
      <c r="W206" s="239"/>
      <c r="X206" s="239"/>
      <c r="Y206" s="239"/>
      <c r="Z206" s="239"/>
    </row>
    <row r="207" spans="1:26" ht="14.25" customHeight="1">
      <c r="A207" s="239"/>
      <c r="B207" s="239"/>
      <c r="C207" s="239"/>
      <c r="D207" s="239"/>
      <c r="E207" s="239"/>
      <c r="F207" s="239"/>
      <c r="G207" s="239"/>
      <c r="H207" s="239"/>
      <c r="I207" s="239"/>
      <c r="J207" s="239"/>
      <c r="K207" s="239"/>
      <c r="L207" s="239"/>
      <c r="M207" s="239"/>
      <c r="N207" s="239"/>
      <c r="O207" s="239"/>
      <c r="P207" s="239"/>
      <c r="Q207" s="239"/>
      <c r="R207" s="239"/>
      <c r="S207" s="239"/>
      <c r="T207" s="239"/>
      <c r="U207" s="239"/>
      <c r="V207" s="239"/>
      <c r="W207" s="239"/>
      <c r="X207" s="239"/>
      <c r="Y207" s="239"/>
      <c r="Z207" s="239"/>
    </row>
    <row r="208" spans="1:26" ht="14.25" customHeight="1">
      <c r="A208" s="239"/>
      <c r="B208" s="239"/>
      <c r="C208" s="239"/>
      <c r="D208" s="239"/>
      <c r="E208" s="239"/>
      <c r="F208" s="239"/>
      <c r="G208" s="239"/>
      <c r="H208" s="239"/>
      <c r="I208" s="239"/>
      <c r="J208" s="239"/>
      <c r="K208" s="239"/>
      <c r="L208" s="239"/>
      <c r="M208" s="239"/>
      <c r="N208" s="239"/>
      <c r="O208" s="239"/>
      <c r="P208" s="239"/>
      <c r="Q208" s="239"/>
      <c r="R208" s="239"/>
      <c r="S208" s="239"/>
      <c r="T208" s="239"/>
      <c r="U208" s="239"/>
      <c r="V208" s="239"/>
      <c r="W208" s="239"/>
      <c r="X208" s="239"/>
      <c r="Y208" s="239"/>
      <c r="Z208" s="239"/>
    </row>
    <row r="209" spans="1:26" ht="14.25" customHeight="1">
      <c r="A209" s="239"/>
      <c r="B209" s="239"/>
      <c r="C209" s="239"/>
      <c r="D209" s="239"/>
      <c r="E209" s="239"/>
      <c r="F209" s="239"/>
      <c r="G209" s="239"/>
      <c r="H209" s="239"/>
      <c r="I209" s="239"/>
      <c r="J209" s="239"/>
      <c r="K209" s="239"/>
      <c r="L209" s="239"/>
      <c r="M209" s="239"/>
      <c r="N209" s="239"/>
      <c r="O209" s="239"/>
      <c r="P209" s="239"/>
      <c r="Q209" s="239"/>
      <c r="R209" s="239"/>
      <c r="S209" s="239"/>
      <c r="T209" s="239"/>
      <c r="U209" s="239"/>
      <c r="V209" s="239"/>
      <c r="W209" s="239"/>
      <c r="X209" s="239"/>
      <c r="Y209" s="239"/>
      <c r="Z209" s="239"/>
    </row>
    <row r="210" spans="1:26" ht="14.25" customHeight="1">
      <c r="A210" s="239"/>
      <c r="B210" s="239"/>
      <c r="C210" s="239"/>
      <c r="D210" s="239"/>
      <c r="E210" s="239"/>
      <c r="F210" s="239"/>
      <c r="G210" s="239"/>
      <c r="H210" s="239"/>
      <c r="I210" s="239"/>
      <c r="J210" s="239"/>
      <c r="K210" s="239"/>
      <c r="L210" s="239"/>
      <c r="M210" s="239"/>
      <c r="N210" s="239"/>
      <c r="O210" s="239"/>
      <c r="P210" s="239"/>
      <c r="Q210" s="239"/>
      <c r="R210" s="239"/>
      <c r="S210" s="239"/>
      <c r="T210" s="239"/>
      <c r="U210" s="239"/>
      <c r="V210" s="239"/>
      <c r="W210" s="239"/>
      <c r="X210" s="239"/>
      <c r="Y210" s="239"/>
      <c r="Z210" s="239"/>
    </row>
    <row r="211" spans="1:26" ht="14.25" customHeight="1">
      <c r="A211" s="239"/>
      <c r="B211" s="239"/>
      <c r="C211" s="239"/>
      <c r="D211" s="239"/>
      <c r="E211" s="239"/>
      <c r="F211" s="239"/>
      <c r="G211" s="239"/>
      <c r="H211" s="239"/>
      <c r="I211" s="239"/>
      <c r="J211" s="239"/>
      <c r="K211" s="239"/>
      <c r="L211" s="239"/>
      <c r="M211" s="239"/>
      <c r="N211" s="239"/>
      <c r="O211" s="239"/>
      <c r="P211" s="239"/>
      <c r="Q211" s="239"/>
      <c r="R211" s="239"/>
      <c r="S211" s="239"/>
      <c r="T211" s="239"/>
      <c r="U211" s="239"/>
      <c r="V211" s="239"/>
      <c r="W211" s="239"/>
      <c r="X211" s="239"/>
      <c r="Y211" s="239"/>
      <c r="Z211" s="239"/>
    </row>
    <row r="212" spans="1:26" ht="14.25" customHeight="1">
      <c r="A212" s="239"/>
      <c r="B212" s="239"/>
      <c r="C212" s="239"/>
      <c r="D212" s="239"/>
      <c r="E212" s="239"/>
      <c r="F212" s="239"/>
      <c r="G212" s="239"/>
      <c r="H212" s="239"/>
      <c r="I212" s="239"/>
      <c r="J212" s="239"/>
      <c r="K212" s="239"/>
      <c r="L212" s="239"/>
      <c r="M212" s="239"/>
      <c r="N212" s="239"/>
      <c r="O212" s="239"/>
      <c r="P212" s="239"/>
      <c r="Q212" s="239"/>
      <c r="R212" s="239"/>
      <c r="S212" s="239"/>
      <c r="T212" s="239"/>
      <c r="U212" s="239"/>
      <c r="V212" s="239"/>
      <c r="W212" s="239"/>
      <c r="X212" s="239"/>
      <c r="Y212" s="239"/>
      <c r="Z212" s="239"/>
    </row>
    <row r="213" spans="1:26" ht="14.25" customHeight="1">
      <c r="A213" s="239"/>
      <c r="B213" s="239"/>
      <c r="C213" s="239"/>
      <c r="D213" s="239"/>
      <c r="E213" s="239"/>
      <c r="F213" s="239"/>
      <c r="G213" s="239"/>
      <c r="H213" s="239"/>
      <c r="I213" s="239"/>
      <c r="J213" s="239"/>
      <c r="K213" s="239"/>
      <c r="L213" s="239"/>
      <c r="M213" s="239"/>
      <c r="N213" s="239"/>
      <c r="O213" s="239"/>
      <c r="P213" s="239"/>
      <c r="Q213" s="239"/>
      <c r="R213" s="239"/>
      <c r="S213" s="239"/>
      <c r="T213" s="239"/>
      <c r="U213" s="239"/>
      <c r="V213" s="239"/>
      <c r="W213" s="239"/>
      <c r="X213" s="239"/>
      <c r="Y213" s="239"/>
      <c r="Z213" s="239"/>
    </row>
    <row r="214" spans="1:26" ht="14.25" customHeight="1">
      <c r="A214" s="239"/>
      <c r="B214" s="239"/>
      <c r="C214" s="239"/>
      <c r="D214" s="239"/>
      <c r="E214" s="239"/>
      <c r="F214" s="239"/>
      <c r="G214" s="239"/>
      <c r="H214" s="239"/>
      <c r="I214" s="239"/>
      <c r="J214" s="239"/>
      <c r="K214" s="239"/>
      <c r="L214" s="239"/>
      <c r="M214" s="239"/>
      <c r="N214" s="239"/>
      <c r="O214" s="239"/>
      <c r="P214" s="239"/>
      <c r="Q214" s="239"/>
      <c r="R214" s="239"/>
      <c r="S214" s="239"/>
      <c r="T214" s="239"/>
      <c r="U214" s="239"/>
      <c r="V214" s="239"/>
      <c r="W214" s="239"/>
      <c r="X214" s="239"/>
      <c r="Y214" s="239"/>
      <c r="Z214" s="239"/>
    </row>
    <row r="215" spans="1:26" ht="14.25" customHeight="1">
      <c r="A215" s="239"/>
      <c r="B215" s="239"/>
      <c r="C215" s="239"/>
      <c r="D215" s="239"/>
      <c r="E215" s="239"/>
      <c r="F215" s="239"/>
      <c r="G215" s="239"/>
      <c r="H215" s="239"/>
      <c r="I215" s="239"/>
      <c r="J215" s="239"/>
      <c r="K215" s="239"/>
      <c r="L215" s="239"/>
      <c r="M215" s="239"/>
      <c r="N215" s="239"/>
      <c r="O215" s="239"/>
      <c r="P215" s="239"/>
      <c r="Q215" s="239"/>
      <c r="R215" s="239"/>
      <c r="S215" s="239"/>
      <c r="T215" s="239"/>
      <c r="U215" s="239"/>
      <c r="V215" s="239"/>
      <c r="W215" s="239"/>
      <c r="X215" s="239"/>
      <c r="Y215" s="239"/>
      <c r="Z215" s="239"/>
    </row>
    <row r="216" spans="1:26" ht="14.25" customHeight="1">
      <c r="A216" s="239"/>
      <c r="B216" s="239"/>
      <c r="C216" s="239"/>
      <c r="D216" s="239"/>
      <c r="E216" s="239"/>
      <c r="F216" s="239"/>
      <c r="G216" s="239"/>
      <c r="H216" s="239"/>
      <c r="I216" s="239"/>
      <c r="J216" s="239"/>
      <c r="K216" s="239"/>
      <c r="L216" s="239"/>
      <c r="M216" s="239"/>
      <c r="N216" s="239"/>
      <c r="O216" s="239"/>
      <c r="P216" s="239"/>
      <c r="Q216" s="239"/>
      <c r="R216" s="239"/>
      <c r="S216" s="239"/>
      <c r="T216" s="239"/>
      <c r="U216" s="239"/>
      <c r="V216" s="239"/>
      <c r="W216" s="239"/>
      <c r="X216" s="239"/>
      <c r="Y216" s="239"/>
      <c r="Z216" s="239"/>
    </row>
    <row r="217" spans="1:26" ht="14.25" customHeight="1">
      <c r="A217" s="239"/>
      <c r="B217" s="239"/>
      <c r="C217" s="239"/>
      <c r="D217" s="239"/>
      <c r="E217" s="239"/>
      <c r="F217" s="239"/>
      <c r="G217" s="239"/>
      <c r="H217" s="239"/>
      <c r="I217" s="239"/>
      <c r="J217" s="239"/>
      <c r="K217" s="239"/>
      <c r="L217" s="239"/>
      <c r="M217" s="239"/>
      <c r="N217" s="239"/>
      <c r="O217" s="239"/>
      <c r="P217" s="239"/>
      <c r="Q217" s="239"/>
      <c r="R217" s="239"/>
      <c r="S217" s="239"/>
      <c r="T217" s="239"/>
      <c r="U217" s="239"/>
      <c r="V217" s="239"/>
      <c r="W217" s="239"/>
      <c r="X217" s="239"/>
      <c r="Y217" s="239"/>
      <c r="Z217" s="239"/>
    </row>
    <row r="218" spans="1:26" ht="14.25" customHeight="1">
      <c r="A218" s="239"/>
      <c r="B218" s="239"/>
      <c r="C218" s="239"/>
      <c r="D218" s="239"/>
      <c r="E218" s="239"/>
      <c r="F218" s="239"/>
      <c r="G218" s="239"/>
      <c r="H218" s="239"/>
      <c r="I218" s="239"/>
      <c r="J218" s="239"/>
      <c r="K218" s="239"/>
      <c r="L218" s="239"/>
      <c r="M218" s="239"/>
      <c r="N218" s="239"/>
      <c r="O218" s="239"/>
      <c r="P218" s="239"/>
      <c r="Q218" s="239"/>
      <c r="R218" s="239"/>
      <c r="S218" s="239"/>
      <c r="T218" s="239"/>
      <c r="U218" s="239"/>
      <c r="V218" s="239"/>
      <c r="W218" s="239"/>
      <c r="X218" s="239"/>
      <c r="Y218" s="239"/>
      <c r="Z218" s="239"/>
    </row>
    <row r="219" spans="1:26" ht="14.25" customHeight="1">
      <c r="A219" s="239"/>
      <c r="B219" s="239"/>
      <c r="C219" s="239"/>
      <c r="D219" s="239"/>
      <c r="E219" s="239"/>
      <c r="F219" s="239"/>
      <c r="G219" s="239"/>
      <c r="H219" s="239"/>
      <c r="I219" s="239"/>
      <c r="J219" s="239"/>
      <c r="K219" s="239"/>
      <c r="L219" s="239"/>
      <c r="M219" s="239"/>
      <c r="N219" s="239"/>
      <c r="O219" s="239"/>
      <c r="P219" s="239"/>
      <c r="Q219" s="239"/>
      <c r="R219" s="239"/>
      <c r="S219" s="239"/>
      <c r="T219" s="239"/>
      <c r="U219" s="239"/>
      <c r="V219" s="239"/>
      <c r="W219" s="239"/>
      <c r="X219" s="239"/>
      <c r="Y219" s="239"/>
      <c r="Z219" s="239"/>
    </row>
    <row r="220" spans="1:26" ht="14.25" customHeight="1">
      <c r="A220" s="239"/>
      <c r="B220" s="239"/>
      <c r="C220" s="239"/>
      <c r="D220" s="239"/>
      <c r="E220" s="239"/>
      <c r="F220" s="239"/>
      <c r="G220" s="239"/>
      <c r="H220" s="239"/>
      <c r="I220" s="239"/>
      <c r="J220" s="239"/>
      <c r="K220" s="239"/>
      <c r="L220" s="239"/>
      <c r="M220" s="239"/>
      <c r="N220" s="239"/>
      <c r="O220" s="239"/>
      <c r="P220" s="239"/>
      <c r="Q220" s="239"/>
      <c r="R220" s="239"/>
      <c r="S220" s="239"/>
      <c r="T220" s="239"/>
      <c r="U220" s="239"/>
      <c r="V220" s="239"/>
      <c r="W220" s="239"/>
      <c r="X220" s="239"/>
      <c r="Y220" s="239"/>
      <c r="Z220" s="239"/>
    </row>
    <row r="221" spans="1:26" ht="14.25" customHeight="1">
      <c r="A221" s="239"/>
      <c r="B221" s="239"/>
      <c r="C221" s="239"/>
      <c r="D221" s="239"/>
      <c r="E221" s="239"/>
      <c r="F221" s="239"/>
      <c r="G221" s="239"/>
      <c r="H221" s="239"/>
      <c r="I221" s="239"/>
      <c r="J221" s="239"/>
      <c r="K221" s="239"/>
      <c r="L221" s="239"/>
      <c r="M221" s="239"/>
      <c r="N221" s="239"/>
      <c r="O221" s="239"/>
      <c r="P221" s="239"/>
      <c r="Q221" s="239"/>
      <c r="R221" s="239"/>
      <c r="S221" s="239"/>
      <c r="T221" s="239"/>
      <c r="U221" s="239"/>
      <c r="V221" s="239"/>
      <c r="W221" s="239"/>
      <c r="X221" s="239"/>
      <c r="Y221" s="239"/>
      <c r="Z221" s="239"/>
    </row>
    <row r="222" spans="1:26" ht="14.25" customHeight="1">
      <c r="A222" s="239"/>
      <c r="B222" s="239"/>
      <c r="C222" s="239"/>
      <c r="D222" s="239"/>
      <c r="E222" s="239"/>
      <c r="F222" s="239"/>
      <c r="G222" s="239"/>
      <c r="H222" s="239"/>
      <c r="I222" s="239"/>
      <c r="J222" s="239"/>
      <c r="K222" s="239"/>
      <c r="L222" s="239"/>
      <c r="M222" s="239"/>
      <c r="N222" s="239"/>
      <c r="O222" s="239"/>
      <c r="P222" s="239"/>
      <c r="Q222" s="239"/>
      <c r="R222" s="239"/>
      <c r="S222" s="239"/>
      <c r="T222" s="239"/>
      <c r="U222" s="239"/>
      <c r="V222" s="239"/>
      <c r="W222" s="239"/>
      <c r="X222" s="239"/>
      <c r="Y222" s="239"/>
      <c r="Z222" s="239"/>
    </row>
    <row r="223" spans="1:26" ht="14.25" customHeight="1">
      <c r="A223" s="239"/>
      <c r="B223" s="239"/>
      <c r="C223" s="239"/>
      <c r="D223" s="239"/>
      <c r="E223" s="239"/>
      <c r="F223" s="239"/>
      <c r="G223" s="239"/>
      <c r="H223" s="239"/>
      <c r="I223" s="239"/>
      <c r="J223" s="239"/>
      <c r="K223" s="239"/>
      <c r="L223" s="239"/>
      <c r="M223" s="239"/>
      <c r="N223" s="239"/>
      <c r="O223" s="239"/>
      <c r="P223" s="239"/>
      <c r="Q223" s="239"/>
      <c r="R223" s="239"/>
      <c r="S223" s="239"/>
      <c r="T223" s="239"/>
      <c r="U223" s="239"/>
      <c r="V223" s="239"/>
      <c r="W223" s="239"/>
      <c r="X223" s="239"/>
      <c r="Y223" s="239"/>
      <c r="Z223" s="239"/>
    </row>
    <row r="224" spans="1:26" ht="14.25" customHeight="1">
      <c r="A224" s="239"/>
      <c r="B224" s="239"/>
      <c r="C224" s="239"/>
      <c r="D224" s="239"/>
      <c r="E224" s="239"/>
      <c r="F224" s="239"/>
      <c r="G224" s="239"/>
      <c r="H224" s="239"/>
      <c r="I224" s="239"/>
      <c r="J224" s="239"/>
      <c r="K224" s="239"/>
      <c r="L224" s="239"/>
      <c r="M224" s="239"/>
      <c r="N224" s="239"/>
      <c r="O224" s="239"/>
      <c r="P224" s="239"/>
      <c r="Q224" s="239"/>
      <c r="R224" s="239"/>
      <c r="S224" s="239"/>
      <c r="T224" s="239"/>
      <c r="U224" s="239"/>
      <c r="V224" s="239"/>
      <c r="W224" s="239"/>
      <c r="X224" s="239"/>
      <c r="Y224" s="239"/>
      <c r="Z224" s="239"/>
    </row>
    <row r="225" spans="1:26" ht="14.25" customHeight="1">
      <c r="A225" s="239"/>
      <c r="B225" s="239"/>
      <c r="C225" s="239"/>
      <c r="D225" s="239"/>
      <c r="E225" s="239"/>
      <c r="F225" s="239"/>
      <c r="G225" s="239"/>
      <c r="H225" s="239"/>
      <c r="I225" s="239"/>
      <c r="J225" s="239"/>
      <c r="K225" s="239"/>
      <c r="L225" s="239"/>
      <c r="M225" s="239"/>
      <c r="N225" s="239"/>
      <c r="O225" s="239"/>
      <c r="P225" s="239"/>
      <c r="Q225" s="239"/>
      <c r="R225" s="239"/>
      <c r="S225" s="239"/>
      <c r="T225" s="239"/>
      <c r="U225" s="239"/>
      <c r="V225" s="239"/>
      <c r="W225" s="239"/>
      <c r="X225" s="239"/>
      <c r="Y225" s="239"/>
      <c r="Z225" s="239"/>
    </row>
    <row r="226" spans="1:26" ht="14.25" customHeight="1">
      <c r="A226" s="239"/>
      <c r="B226" s="239"/>
      <c r="C226" s="239"/>
      <c r="D226" s="239"/>
      <c r="E226" s="239"/>
      <c r="F226" s="239"/>
      <c r="G226" s="239"/>
      <c r="H226" s="239"/>
      <c r="I226" s="239"/>
      <c r="J226" s="239"/>
      <c r="K226" s="239"/>
      <c r="L226" s="239"/>
      <c r="M226" s="239"/>
      <c r="N226" s="239"/>
      <c r="O226" s="239"/>
      <c r="P226" s="239"/>
      <c r="Q226" s="239"/>
      <c r="R226" s="239"/>
      <c r="S226" s="239"/>
      <c r="T226" s="239"/>
      <c r="U226" s="239"/>
      <c r="V226" s="239"/>
      <c r="W226" s="239"/>
      <c r="X226" s="239"/>
      <c r="Y226" s="239"/>
      <c r="Z226" s="239"/>
    </row>
    <row r="227" spans="1:26" ht="14.25" customHeight="1">
      <c r="A227" s="239"/>
      <c r="B227" s="239"/>
      <c r="C227" s="239"/>
      <c r="D227" s="239"/>
      <c r="E227" s="239"/>
      <c r="F227" s="239"/>
      <c r="G227" s="239"/>
      <c r="H227" s="239"/>
      <c r="I227" s="239"/>
      <c r="J227" s="239"/>
      <c r="K227" s="239"/>
      <c r="L227" s="239"/>
      <c r="M227" s="239"/>
      <c r="N227" s="239"/>
      <c r="O227" s="239"/>
      <c r="P227" s="239"/>
      <c r="Q227" s="239"/>
      <c r="R227" s="239"/>
      <c r="S227" s="239"/>
      <c r="T227" s="239"/>
      <c r="U227" s="239"/>
      <c r="V227" s="239"/>
      <c r="W227" s="239"/>
      <c r="X227" s="239"/>
      <c r="Y227" s="239"/>
      <c r="Z227" s="239"/>
    </row>
    <row r="228" spans="1:26" ht="14.25" customHeight="1">
      <c r="A228" s="239"/>
      <c r="B228" s="239"/>
      <c r="C228" s="239"/>
      <c r="D228" s="239"/>
      <c r="E228" s="239"/>
      <c r="F228" s="239"/>
      <c r="G228" s="239"/>
      <c r="H228" s="239"/>
      <c r="I228" s="239"/>
      <c r="J228" s="239"/>
      <c r="K228" s="239"/>
      <c r="L228" s="239"/>
      <c r="M228" s="239"/>
      <c r="N228" s="239"/>
      <c r="O228" s="239"/>
      <c r="P228" s="239"/>
      <c r="Q228" s="239"/>
      <c r="R228" s="239"/>
      <c r="S228" s="239"/>
      <c r="T228" s="239"/>
      <c r="U228" s="239"/>
      <c r="V228" s="239"/>
      <c r="W228" s="239"/>
      <c r="X228" s="239"/>
      <c r="Y228" s="239"/>
      <c r="Z228" s="239"/>
    </row>
    <row r="229" spans="1:26" ht="14.25" customHeight="1">
      <c r="A229" s="239"/>
      <c r="B229" s="239"/>
      <c r="C229" s="239"/>
      <c r="D229" s="239"/>
      <c r="E229" s="239"/>
      <c r="F229" s="239"/>
      <c r="G229" s="239"/>
      <c r="H229" s="239"/>
      <c r="I229" s="239"/>
      <c r="J229" s="239"/>
      <c r="K229" s="239"/>
      <c r="L229" s="239"/>
      <c r="M229" s="239"/>
      <c r="N229" s="239"/>
      <c r="O229" s="239"/>
      <c r="P229" s="239"/>
      <c r="Q229" s="239"/>
      <c r="R229" s="239"/>
      <c r="S229" s="239"/>
      <c r="T229" s="239"/>
      <c r="U229" s="239"/>
      <c r="V229" s="239"/>
      <c r="W229" s="239"/>
      <c r="X229" s="239"/>
      <c r="Y229" s="239"/>
      <c r="Z229" s="239"/>
    </row>
    <row r="230" spans="1:26" ht="14.25" customHeight="1">
      <c r="A230" s="239"/>
      <c r="B230" s="239"/>
      <c r="C230" s="239"/>
      <c r="D230" s="239"/>
      <c r="E230" s="239"/>
      <c r="F230" s="239"/>
      <c r="G230" s="239"/>
      <c r="H230" s="239"/>
      <c r="I230" s="239"/>
      <c r="J230" s="239"/>
      <c r="K230" s="239"/>
      <c r="L230" s="239"/>
      <c r="M230" s="239"/>
      <c r="N230" s="239"/>
      <c r="O230" s="239"/>
      <c r="P230" s="239"/>
      <c r="Q230" s="239"/>
      <c r="R230" s="239"/>
      <c r="S230" s="239"/>
      <c r="T230" s="239"/>
      <c r="U230" s="239"/>
      <c r="V230" s="239"/>
      <c r="W230" s="239"/>
      <c r="X230" s="239"/>
      <c r="Y230" s="239"/>
      <c r="Z230" s="239"/>
    </row>
    <row r="231" spans="1:26" ht="14.25" customHeight="1">
      <c r="A231" s="239"/>
      <c r="B231" s="239"/>
      <c r="C231" s="239"/>
      <c r="D231" s="239"/>
      <c r="E231" s="239"/>
      <c r="F231" s="239"/>
      <c r="G231" s="239"/>
      <c r="H231" s="239"/>
      <c r="I231" s="239"/>
      <c r="J231" s="239"/>
      <c r="K231" s="239"/>
      <c r="L231" s="239"/>
      <c r="M231" s="239"/>
      <c r="N231" s="239"/>
      <c r="O231" s="239"/>
      <c r="P231" s="239"/>
      <c r="Q231" s="239"/>
      <c r="R231" s="239"/>
      <c r="S231" s="239"/>
      <c r="T231" s="239"/>
      <c r="U231" s="239"/>
      <c r="V231" s="239"/>
      <c r="W231" s="239"/>
      <c r="X231" s="239"/>
      <c r="Y231" s="239"/>
      <c r="Z231" s="239"/>
    </row>
    <row r="232" spans="1:26" ht="14.25" customHeight="1">
      <c r="A232" s="239"/>
      <c r="B232" s="239"/>
      <c r="C232" s="239"/>
      <c r="D232" s="239"/>
      <c r="E232" s="239"/>
      <c r="F232" s="239"/>
      <c r="G232" s="239"/>
      <c r="H232" s="239"/>
      <c r="I232" s="239"/>
      <c r="J232" s="239"/>
      <c r="K232" s="239"/>
      <c r="L232" s="239"/>
      <c r="M232" s="239"/>
      <c r="N232" s="239"/>
      <c r="O232" s="239"/>
      <c r="P232" s="239"/>
      <c r="Q232" s="239"/>
      <c r="R232" s="239"/>
      <c r="S232" s="239"/>
      <c r="T232" s="239"/>
      <c r="U232" s="239"/>
      <c r="V232" s="239"/>
      <c r="W232" s="239"/>
      <c r="X232" s="239"/>
      <c r="Y232" s="239"/>
      <c r="Z232" s="239"/>
    </row>
    <row r="233" spans="1:26" ht="14.25" customHeight="1">
      <c r="A233" s="239"/>
      <c r="B233" s="239"/>
      <c r="C233" s="239"/>
      <c r="D233" s="239"/>
      <c r="E233" s="239"/>
      <c r="F233" s="239"/>
      <c r="G233" s="239"/>
      <c r="H233" s="239"/>
      <c r="I233" s="239"/>
      <c r="J233" s="239"/>
      <c r="K233" s="239"/>
      <c r="L233" s="239"/>
      <c r="M233" s="239"/>
      <c r="N233" s="239"/>
      <c r="O233" s="239"/>
      <c r="P233" s="239"/>
      <c r="Q233" s="239"/>
      <c r="R233" s="239"/>
      <c r="S233" s="239"/>
      <c r="T233" s="239"/>
      <c r="U233" s="239"/>
      <c r="V233" s="239"/>
      <c r="W233" s="239"/>
      <c r="X233" s="239"/>
      <c r="Y233" s="239"/>
      <c r="Z233" s="239"/>
    </row>
    <row r="234" spans="1:26" ht="14.25" customHeight="1">
      <c r="A234" s="239"/>
      <c r="B234" s="239"/>
      <c r="C234" s="239"/>
      <c r="D234" s="239"/>
      <c r="E234" s="239"/>
      <c r="F234" s="239"/>
      <c r="G234" s="239"/>
      <c r="H234" s="239"/>
      <c r="I234" s="239"/>
      <c r="J234" s="239"/>
      <c r="K234" s="239"/>
      <c r="L234" s="239"/>
      <c r="M234" s="239"/>
      <c r="N234" s="239"/>
      <c r="O234" s="239"/>
      <c r="P234" s="239"/>
      <c r="Q234" s="239"/>
      <c r="R234" s="239"/>
      <c r="S234" s="239"/>
      <c r="T234" s="239"/>
      <c r="U234" s="239"/>
      <c r="V234" s="239"/>
      <c r="W234" s="239"/>
      <c r="X234" s="239"/>
      <c r="Y234" s="239"/>
      <c r="Z234" s="239"/>
    </row>
    <row r="235" spans="1:26" ht="14.25" customHeight="1">
      <c r="A235" s="239"/>
      <c r="B235" s="239"/>
      <c r="C235" s="239"/>
      <c r="D235" s="239"/>
      <c r="E235" s="239"/>
      <c r="F235" s="239"/>
      <c r="G235" s="239"/>
      <c r="H235" s="239"/>
      <c r="I235" s="239"/>
      <c r="J235" s="239"/>
      <c r="K235" s="239"/>
      <c r="L235" s="239"/>
      <c r="M235" s="239"/>
      <c r="N235" s="239"/>
      <c r="O235" s="239"/>
      <c r="P235" s="239"/>
      <c r="Q235" s="239"/>
      <c r="R235" s="239"/>
      <c r="S235" s="239"/>
      <c r="T235" s="239"/>
      <c r="U235" s="239"/>
      <c r="V235" s="239"/>
      <c r="W235" s="239"/>
      <c r="X235" s="239"/>
      <c r="Y235" s="239"/>
      <c r="Z235" s="239"/>
    </row>
    <row r="236" spans="1:26" ht="14.25" customHeight="1">
      <c r="A236" s="239"/>
      <c r="B236" s="239"/>
      <c r="C236" s="239"/>
      <c r="D236" s="239"/>
      <c r="E236" s="239"/>
      <c r="F236" s="239"/>
      <c r="G236" s="239"/>
      <c r="H236" s="239"/>
      <c r="I236" s="239"/>
      <c r="J236" s="239"/>
      <c r="K236" s="239"/>
      <c r="L236" s="239"/>
      <c r="M236" s="239"/>
      <c r="N236" s="239"/>
      <c r="O236" s="239"/>
      <c r="P236" s="239"/>
      <c r="Q236" s="239"/>
      <c r="R236" s="239"/>
      <c r="S236" s="239"/>
      <c r="T236" s="239"/>
      <c r="U236" s="239"/>
      <c r="V236" s="239"/>
      <c r="W236" s="239"/>
      <c r="X236" s="239"/>
      <c r="Y236" s="239"/>
      <c r="Z236" s="239"/>
    </row>
    <row r="237" spans="1:26" ht="14.25" customHeight="1">
      <c r="A237" s="239"/>
      <c r="B237" s="239"/>
      <c r="C237" s="239"/>
      <c r="D237" s="239"/>
      <c r="E237" s="239"/>
      <c r="F237" s="239"/>
      <c r="G237" s="239"/>
      <c r="H237" s="239"/>
      <c r="I237" s="239"/>
      <c r="J237" s="239"/>
      <c r="K237" s="239"/>
      <c r="L237" s="239"/>
      <c r="M237" s="239"/>
      <c r="N237" s="239"/>
      <c r="O237" s="239"/>
      <c r="P237" s="239"/>
      <c r="Q237" s="239"/>
      <c r="R237" s="239"/>
      <c r="S237" s="239"/>
      <c r="T237" s="239"/>
      <c r="U237" s="239"/>
      <c r="V237" s="239"/>
      <c r="W237" s="239"/>
      <c r="X237" s="239"/>
      <c r="Y237" s="239"/>
      <c r="Z237" s="239"/>
    </row>
    <row r="238" spans="1:26" ht="14.25" customHeight="1">
      <c r="A238" s="239"/>
      <c r="B238" s="239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  <c r="Y238" s="239"/>
      <c r="Z238" s="239"/>
    </row>
    <row r="239" spans="1:26" ht="14.25" customHeight="1">
      <c r="A239" s="239"/>
      <c r="B239" s="239"/>
      <c r="C239" s="239"/>
      <c r="D239" s="239"/>
      <c r="E239" s="239"/>
      <c r="F239" s="239"/>
      <c r="G239" s="239"/>
      <c r="H239" s="239"/>
      <c r="I239" s="239"/>
      <c r="J239" s="239"/>
      <c r="K239" s="239"/>
      <c r="L239" s="239"/>
      <c r="M239" s="239"/>
      <c r="N239" s="239"/>
      <c r="O239" s="239"/>
      <c r="P239" s="239"/>
      <c r="Q239" s="239"/>
      <c r="R239" s="239"/>
      <c r="S239" s="239"/>
      <c r="T239" s="239"/>
      <c r="U239" s="239"/>
      <c r="V239" s="239"/>
      <c r="W239" s="239"/>
      <c r="X239" s="239"/>
      <c r="Y239" s="239"/>
      <c r="Z239" s="239"/>
    </row>
    <row r="240" spans="1:26" ht="14.25" customHeight="1">
      <c r="A240" s="239"/>
      <c r="B240" s="239"/>
      <c r="C240" s="239"/>
      <c r="D240" s="239"/>
      <c r="E240" s="239"/>
      <c r="F240" s="239"/>
      <c r="G240" s="239"/>
      <c r="H240" s="239"/>
      <c r="I240" s="239"/>
      <c r="J240" s="239"/>
      <c r="K240" s="239"/>
      <c r="L240" s="239"/>
      <c r="M240" s="239"/>
      <c r="N240" s="239"/>
      <c r="O240" s="239"/>
      <c r="P240" s="239"/>
      <c r="Q240" s="239"/>
      <c r="R240" s="239"/>
      <c r="S240" s="239"/>
      <c r="T240" s="239"/>
      <c r="U240" s="239"/>
      <c r="V240" s="239"/>
      <c r="W240" s="239"/>
      <c r="X240" s="239"/>
      <c r="Y240" s="239"/>
      <c r="Z240" s="239"/>
    </row>
    <row r="241" spans="1:26" ht="14.25" customHeight="1">
      <c r="A241" s="239"/>
      <c r="B241" s="239"/>
      <c r="C241" s="239"/>
      <c r="D241" s="239"/>
      <c r="E241" s="239"/>
      <c r="F241" s="239"/>
      <c r="G241" s="239"/>
      <c r="H241" s="239"/>
      <c r="I241" s="239"/>
      <c r="J241" s="239"/>
      <c r="K241" s="239"/>
      <c r="L241" s="239"/>
      <c r="M241" s="239"/>
      <c r="N241" s="239"/>
      <c r="O241" s="239"/>
      <c r="P241" s="239"/>
      <c r="Q241" s="239"/>
      <c r="R241" s="239"/>
      <c r="S241" s="239"/>
      <c r="T241" s="239"/>
      <c r="U241" s="239"/>
      <c r="V241" s="239"/>
      <c r="W241" s="239"/>
      <c r="X241" s="239"/>
      <c r="Y241" s="239"/>
      <c r="Z241" s="239"/>
    </row>
    <row r="242" spans="1:26" ht="14.25" customHeight="1">
      <c r="A242" s="239"/>
      <c r="B242" s="239"/>
      <c r="C242" s="239"/>
      <c r="D242" s="239"/>
      <c r="E242" s="239"/>
      <c r="F242" s="239"/>
      <c r="G242" s="239"/>
      <c r="H242" s="239"/>
      <c r="I242" s="239"/>
      <c r="J242" s="239"/>
      <c r="K242" s="239"/>
      <c r="L242" s="239"/>
      <c r="M242" s="239"/>
      <c r="N242" s="239"/>
      <c r="O242" s="239"/>
      <c r="P242" s="239"/>
      <c r="Q242" s="239"/>
      <c r="R242" s="239"/>
      <c r="S242" s="239"/>
      <c r="T242" s="239"/>
      <c r="U242" s="239"/>
      <c r="V242" s="239"/>
      <c r="W242" s="239"/>
      <c r="X242" s="239"/>
      <c r="Y242" s="239"/>
      <c r="Z242" s="239"/>
    </row>
    <row r="243" spans="1:26" ht="14.25" customHeight="1">
      <c r="A243" s="239"/>
      <c r="B243" s="239"/>
      <c r="C243" s="239"/>
      <c r="D243" s="239"/>
      <c r="E243" s="239"/>
      <c r="F243" s="239"/>
      <c r="G243" s="239"/>
      <c r="H243" s="239"/>
      <c r="I243" s="239"/>
      <c r="J243" s="239"/>
      <c r="K243" s="239"/>
      <c r="L243" s="239"/>
      <c r="M243" s="239"/>
      <c r="N243" s="239"/>
      <c r="O243" s="239"/>
      <c r="P243" s="239"/>
      <c r="Q243" s="239"/>
      <c r="R243" s="239"/>
      <c r="S243" s="239"/>
      <c r="T243" s="239"/>
      <c r="U243" s="239"/>
      <c r="V243" s="239"/>
      <c r="W243" s="239"/>
      <c r="X243" s="239"/>
      <c r="Y243" s="239"/>
      <c r="Z243" s="239"/>
    </row>
    <row r="244" spans="1:26" ht="14.25" customHeight="1">
      <c r="A244" s="239"/>
      <c r="B244" s="239"/>
      <c r="C244" s="239"/>
      <c r="D244" s="239"/>
      <c r="E244" s="239"/>
      <c r="F244" s="239"/>
      <c r="G244" s="239"/>
      <c r="H244" s="239"/>
      <c r="I244" s="239"/>
      <c r="J244" s="239"/>
      <c r="K244" s="239"/>
      <c r="L244" s="239"/>
      <c r="M244" s="239"/>
      <c r="N244" s="239"/>
      <c r="O244" s="239"/>
      <c r="P244" s="239"/>
      <c r="Q244" s="239"/>
      <c r="R244" s="239"/>
      <c r="S244" s="239"/>
      <c r="T244" s="239"/>
      <c r="U244" s="239"/>
      <c r="V244" s="239"/>
      <c r="W244" s="239"/>
      <c r="X244" s="239"/>
      <c r="Y244" s="239"/>
      <c r="Z244" s="239"/>
    </row>
    <row r="245" spans="1:26" ht="14.25" customHeight="1">
      <c r="A245" s="239"/>
      <c r="B245" s="239"/>
      <c r="C245" s="239"/>
      <c r="D245" s="239"/>
      <c r="E245" s="239"/>
      <c r="F245" s="239"/>
      <c r="G245" s="239"/>
      <c r="H245" s="239"/>
      <c r="I245" s="239"/>
      <c r="J245" s="239"/>
      <c r="K245" s="239"/>
      <c r="L245" s="239"/>
      <c r="M245" s="239"/>
      <c r="N245" s="239"/>
      <c r="O245" s="239"/>
      <c r="P245" s="239"/>
      <c r="Q245" s="239"/>
      <c r="R245" s="239"/>
      <c r="S245" s="239"/>
      <c r="T245" s="239"/>
      <c r="U245" s="239"/>
      <c r="V245" s="239"/>
      <c r="W245" s="239"/>
      <c r="X245" s="239"/>
      <c r="Y245" s="239"/>
      <c r="Z245" s="239"/>
    </row>
    <row r="246" spans="1:26" ht="14.25" customHeight="1">
      <c r="A246" s="239"/>
      <c r="B246" s="239"/>
      <c r="C246" s="239"/>
      <c r="D246" s="239"/>
      <c r="E246" s="239"/>
      <c r="F246" s="239"/>
      <c r="G246" s="239"/>
      <c r="H246" s="239"/>
      <c r="I246" s="239"/>
      <c r="J246" s="239"/>
      <c r="K246" s="239"/>
      <c r="L246" s="239"/>
      <c r="M246" s="239"/>
      <c r="N246" s="239"/>
      <c r="O246" s="239"/>
      <c r="P246" s="239"/>
      <c r="Q246" s="239"/>
      <c r="R246" s="239"/>
      <c r="S246" s="239"/>
      <c r="T246" s="239"/>
      <c r="U246" s="239"/>
      <c r="V246" s="239"/>
      <c r="W246" s="239"/>
      <c r="X246" s="239"/>
      <c r="Y246" s="239"/>
      <c r="Z246" s="239"/>
    </row>
    <row r="247" spans="1:26" ht="14.25" customHeight="1">
      <c r="A247" s="239"/>
      <c r="B247" s="239"/>
      <c r="C247" s="239"/>
      <c r="D247" s="239"/>
      <c r="E247" s="239"/>
      <c r="F247" s="239"/>
      <c r="G247" s="239"/>
      <c r="H247" s="239"/>
      <c r="I247" s="239"/>
      <c r="J247" s="239"/>
      <c r="K247" s="239"/>
      <c r="L247" s="239"/>
      <c r="M247" s="239"/>
      <c r="N247" s="239"/>
      <c r="O247" s="239"/>
      <c r="P247" s="239"/>
      <c r="Q247" s="239"/>
      <c r="R247" s="239"/>
      <c r="S247" s="239"/>
      <c r="T247" s="239"/>
      <c r="U247" s="239"/>
      <c r="V247" s="239"/>
      <c r="W247" s="239"/>
      <c r="X247" s="239"/>
      <c r="Y247" s="239"/>
      <c r="Z247" s="239"/>
    </row>
    <row r="248" spans="1:26" ht="14.25" customHeight="1">
      <c r="A248" s="239"/>
      <c r="B248" s="239"/>
      <c r="C248" s="239"/>
      <c r="D248" s="239"/>
      <c r="E248" s="239"/>
      <c r="F248" s="239"/>
      <c r="G248" s="239"/>
      <c r="H248" s="239"/>
      <c r="I248" s="239"/>
      <c r="J248" s="239"/>
      <c r="K248" s="239"/>
      <c r="L248" s="239"/>
      <c r="M248" s="239"/>
      <c r="N248" s="239"/>
      <c r="O248" s="239"/>
      <c r="P248" s="239"/>
      <c r="Q248" s="239"/>
      <c r="R248" s="239"/>
      <c r="S248" s="239"/>
      <c r="T248" s="239"/>
      <c r="U248" s="239"/>
      <c r="V248" s="239"/>
      <c r="W248" s="239"/>
      <c r="X248" s="239"/>
      <c r="Y248" s="239"/>
      <c r="Z248" s="239"/>
    </row>
    <row r="249" spans="1:26" ht="14.25" customHeight="1">
      <c r="A249" s="239"/>
      <c r="B249" s="239"/>
      <c r="C249" s="239"/>
      <c r="D249" s="239"/>
      <c r="E249" s="239"/>
      <c r="F249" s="239"/>
      <c r="G249" s="239"/>
      <c r="H249" s="239"/>
      <c r="I249" s="239"/>
      <c r="J249" s="239"/>
      <c r="K249" s="239"/>
      <c r="L249" s="239"/>
      <c r="M249" s="239"/>
      <c r="N249" s="239"/>
      <c r="O249" s="239"/>
      <c r="P249" s="239"/>
      <c r="Q249" s="239"/>
      <c r="R249" s="239"/>
      <c r="S249" s="239"/>
      <c r="T249" s="239"/>
      <c r="U249" s="239"/>
      <c r="V249" s="239"/>
      <c r="W249" s="239"/>
      <c r="X249" s="239"/>
      <c r="Y249" s="239"/>
      <c r="Z249" s="239"/>
    </row>
    <row r="250" spans="1:26" ht="14.25" customHeight="1">
      <c r="A250" s="239"/>
      <c r="B250" s="239"/>
      <c r="C250" s="239"/>
      <c r="D250" s="239"/>
      <c r="E250" s="239"/>
      <c r="F250" s="239"/>
      <c r="G250" s="239"/>
      <c r="H250" s="239"/>
      <c r="I250" s="239"/>
      <c r="J250" s="239"/>
      <c r="K250" s="239"/>
      <c r="L250" s="239"/>
      <c r="M250" s="239"/>
      <c r="N250" s="239"/>
      <c r="O250" s="239"/>
      <c r="P250" s="239"/>
      <c r="Q250" s="239"/>
      <c r="R250" s="239"/>
      <c r="S250" s="239"/>
      <c r="T250" s="239"/>
      <c r="U250" s="239"/>
      <c r="V250" s="239"/>
      <c r="W250" s="239"/>
      <c r="X250" s="239"/>
      <c r="Y250" s="239"/>
      <c r="Z250" s="239"/>
    </row>
    <row r="251" spans="1:26" ht="14.25" customHeight="1">
      <c r="A251" s="239"/>
      <c r="B251" s="239"/>
      <c r="C251" s="239"/>
      <c r="D251" s="239"/>
      <c r="E251" s="239"/>
      <c r="F251" s="239"/>
      <c r="G251" s="239"/>
      <c r="H251" s="239"/>
      <c r="I251" s="239"/>
      <c r="J251" s="239"/>
      <c r="K251" s="239"/>
      <c r="L251" s="239"/>
      <c r="M251" s="239"/>
      <c r="N251" s="239"/>
      <c r="O251" s="239"/>
      <c r="P251" s="239"/>
      <c r="Q251" s="239"/>
      <c r="R251" s="239"/>
      <c r="S251" s="239"/>
      <c r="T251" s="239"/>
      <c r="U251" s="239"/>
      <c r="V251" s="239"/>
      <c r="W251" s="239"/>
      <c r="X251" s="239"/>
      <c r="Y251" s="239"/>
      <c r="Z251" s="239"/>
    </row>
    <row r="252" spans="1:26" ht="14.25" customHeight="1">
      <c r="A252" s="239"/>
      <c r="B252" s="239"/>
      <c r="C252" s="239"/>
      <c r="D252" s="239"/>
      <c r="E252" s="239"/>
      <c r="F252" s="239"/>
      <c r="G252" s="239"/>
      <c r="H252" s="239"/>
      <c r="I252" s="239"/>
      <c r="J252" s="239"/>
      <c r="K252" s="239"/>
      <c r="L252" s="239"/>
      <c r="M252" s="239"/>
      <c r="N252" s="239"/>
      <c r="O252" s="239"/>
      <c r="P252" s="239"/>
      <c r="Q252" s="239"/>
      <c r="R252" s="239"/>
      <c r="S252" s="239"/>
      <c r="T252" s="239"/>
      <c r="U252" s="239"/>
      <c r="V252" s="239"/>
      <c r="W252" s="239"/>
      <c r="X252" s="239"/>
      <c r="Y252" s="239"/>
      <c r="Z252" s="239"/>
    </row>
    <row r="253" spans="1:26" ht="14.25" customHeight="1">
      <c r="A253" s="239"/>
      <c r="B253" s="239"/>
      <c r="C253" s="239"/>
      <c r="D253" s="239"/>
      <c r="E253" s="239"/>
      <c r="F253" s="239"/>
      <c r="G253" s="239"/>
      <c r="H253" s="239"/>
      <c r="I253" s="239"/>
      <c r="J253" s="239"/>
      <c r="K253" s="239"/>
      <c r="L253" s="239"/>
      <c r="M253" s="239"/>
      <c r="N253" s="239"/>
      <c r="O253" s="239"/>
      <c r="P253" s="239"/>
      <c r="Q253" s="239"/>
      <c r="R253" s="239"/>
      <c r="S253" s="239"/>
      <c r="T253" s="239"/>
      <c r="U253" s="239"/>
      <c r="V253" s="239"/>
      <c r="W253" s="239"/>
      <c r="X253" s="239"/>
      <c r="Y253" s="239"/>
      <c r="Z253" s="239"/>
    </row>
    <row r="254" spans="1:26" ht="14.25" customHeight="1">
      <c r="A254" s="239"/>
      <c r="B254" s="239"/>
      <c r="C254" s="239"/>
      <c r="D254" s="239"/>
      <c r="E254" s="239"/>
      <c r="F254" s="239"/>
      <c r="G254" s="239"/>
      <c r="H254" s="239"/>
      <c r="I254" s="239"/>
      <c r="J254" s="239"/>
      <c r="K254" s="239"/>
      <c r="L254" s="239"/>
      <c r="M254" s="239"/>
      <c r="N254" s="239"/>
      <c r="O254" s="239"/>
      <c r="P254" s="239"/>
      <c r="Q254" s="239"/>
      <c r="R254" s="239"/>
      <c r="S254" s="239"/>
      <c r="T254" s="239"/>
      <c r="U254" s="239"/>
      <c r="V254" s="239"/>
      <c r="W254" s="239"/>
      <c r="X254" s="239"/>
      <c r="Y254" s="239"/>
      <c r="Z254" s="239"/>
    </row>
    <row r="255" spans="1:26" ht="14.25" customHeight="1">
      <c r="A255" s="239"/>
      <c r="B255" s="239"/>
      <c r="C255" s="239"/>
      <c r="D255" s="239"/>
      <c r="E255" s="239"/>
      <c r="F255" s="239"/>
      <c r="G255" s="239"/>
      <c r="H255" s="239"/>
      <c r="I255" s="239"/>
      <c r="J255" s="239"/>
      <c r="K255" s="239"/>
      <c r="L255" s="239"/>
      <c r="M255" s="239"/>
      <c r="N255" s="239"/>
      <c r="O255" s="239"/>
      <c r="P255" s="239"/>
      <c r="Q255" s="239"/>
      <c r="R255" s="239"/>
      <c r="S255" s="239"/>
      <c r="T255" s="239"/>
      <c r="U255" s="239"/>
      <c r="V255" s="239"/>
      <c r="W255" s="239"/>
      <c r="X255" s="239"/>
      <c r="Y255" s="239"/>
      <c r="Z255" s="239"/>
    </row>
    <row r="256" spans="1:26" ht="14.25" customHeight="1">
      <c r="A256" s="239"/>
      <c r="B256" s="239"/>
      <c r="C256" s="239"/>
      <c r="D256" s="239"/>
      <c r="E256" s="239"/>
      <c r="F256" s="239"/>
      <c r="G256" s="239"/>
      <c r="H256" s="239"/>
      <c r="I256" s="239"/>
      <c r="J256" s="239"/>
      <c r="K256" s="239"/>
      <c r="L256" s="239"/>
      <c r="M256" s="239"/>
      <c r="N256" s="239"/>
      <c r="O256" s="239"/>
      <c r="P256" s="239"/>
      <c r="Q256" s="239"/>
      <c r="R256" s="239"/>
      <c r="S256" s="239"/>
      <c r="T256" s="239"/>
      <c r="U256" s="239"/>
      <c r="V256" s="239"/>
      <c r="W256" s="239"/>
      <c r="X256" s="239"/>
      <c r="Y256" s="239"/>
      <c r="Z256" s="239"/>
    </row>
    <row r="257" spans="1:26" ht="14.25" customHeight="1">
      <c r="A257" s="239"/>
      <c r="B257" s="239"/>
      <c r="C257" s="239"/>
      <c r="D257" s="239"/>
      <c r="E257" s="239"/>
      <c r="F257" s="239"/>
      <c r="G257" s="239"/>
      <c r="H257" s="239"/>
      <c r="I257" s="239"/>
      <c r="J257" s="239"/>
      <c r="K257" s="239"/>
      <c r="L257" s="239"/>
      <c r="M257" s="239"/>
      <c r="N257" s="239"/>
      <c r="O257" s="239"/>
      <c r="P257" s="239"/>
      <c r="Q257" s="239"/>
      <c r="R257" s="239"/>
      <c r="S257" s="239"/>
      <c r="T257" s="239"/>
      <c r="U257" s="239"/>
      <c r="V257" s="239"/>
      <c r="W257" s="239"/>
      <c r="X257" s="239"/>
      <c r="Y257" s="239"/>
      <c r="Z257" s="239"/>
    </row>
    <row r="258" spans="1:26" ht="14.25" customHeight="1">
      <c r="A258" s="239"/>
      <c r="B258" s="239"/>
      <c r="C258" s="239"/>
      <c r="D258" s="239"/>
      <c r="E258" s="239"/>
      <c r="F258" s="239"/>
      <c r="G258" s="239"/>
      <c r="H258" s="239"/>
      <c r="I258" s="239"/>
      <c r="J258" s="239"/>
      <c r="K258" s="239"/>
      <c r="L258" s="239"/>
      <c r="M258" s="239"/>
      <c r="N258" s="239"/>
      <c r="O258" s="239"/>
      <c r="P258" s="239"/>
      <c r="Q258" s="239"/>
      <c r="R258" s="239"/>
      <c r="S258" s="239"/>
      <c r="T258" s="239"/>
      <c r="U258" s="239"/>
      <c r="V258" s="239"/>
      <c r="W258" s="239"/>
      <c r="X258" s="239"/>
      <c r="Y258" s="239"/>
      <c r="Z258" s="239"/>
    </row>
    <row r="259" spans="1:26" ht="14.25" customHeight="1">
      <c r="A259" s="239"/>
      <c r="B259" s="239"/>
      <c r="C259" s="239"/>
      <c r="D259" s="239"/>
      <c r="E259" s="239"/>
      <c r="F259" s="239"/>
      <c r="G259" s="239"/>
      <c r="H259" s="239"/>
      <c r="I259" s="239"/>
      <c r="J259" s="239"/>
      <c r="K259" s="239"/>
      <c r="L259" s="239"/>
      <c r="M259" s="239"/>
      <c r="N259" s="239"/>
      <c r="O259" s="239"/>
      <c r="P259" s="239"/>
      <c r="Q259" s="239"/>
      <c r="R259" s="239"/>
      <c r="S259" s="239"/>
      <c r="T259" s="239"/>
      <c r="U259" s="239"/>
      <c r="V259" s="239"/>
      <c r="W259" s="239"/>
      <c r="X259" s="239"/>
      <c r="Y259" s="239"/>
      <c r="Z259" s="239"/>
    </row>
    <row r="260" spans="1:26" ht="14.25" customHeight="1">
      <c r="A260" s="239"/>
      <c r="B260" s="239"/>
      <c r="C260" s="239"/>
      <c r="D260" s="239"/>
      <c r="E260" s="239"/>
      <c r="F260" s="239"/>
      <c r="G260" s="239"/>
      <c r="H260" s="239"/>
      <c r="I260" s="239"/>
      <c r="J260" s="239"/>
      <c r="K260" s="239"/>
      <c r="L260" s="239"/>
      <c r="M260" s="239"/>
      <c r="N260" s="239"/>
      <c r="O260" s="239"/>
      <c r="P260" s="239"/>
      <c r="Q260" s="239"/>
      <c r="R260" s="239"/>
      <c r="S260" s="239"/>
      <c r="T260" s="239"/>
      <c r="U260" s="239"/>
      <c r="V260" s="239"/>
      <c r="W260" s="239"/>
      <c r="X260" s="239"/>
      <c r="Y260" s="239"/>
      <c r="Z260" s="239"/>
    </row>
    <row r="261" spans="1:26" ht="14.25" customHeight="1">
      <c r="A261" s="239"/>
      <c r="B261" s="239"/>
      <c r="C261" s="239"/>
      <c r="D261" s="239"/>
      <c r="E261" s="239"/>
      <c r="F261" s="239"/>
      <c r="G261" s="239"/>
      <c r="H261" s="239"/>
      <c r="I261" s="239"/>
      <c r="J261" s="239"/>
      <c r="K261" s="239"/>
      <c r="L261" s="239"/>
      <c r="M261" s="239"/>
      <c r="N261" s="239"/>
      <c r="O261" s="239"/>
      <c r="P261" s="239"/>
      <c r="Q261" s="239"/>
      <c r="R261" s="239"/>
      <c r="S261" s="239"/>
      <c r="T261" s="239"/>
      <c r="U261" s="239"/>
      <c r="V261" s="239"/>
      <c r="W261" s="239"/>
      <c r="X261" s="239"/>
      <c r="Y261" s="239"/>
      <c r="Z261" s="239"/>
    </row>
    <row r="262" spans="1:26" ht="14.25" customHeight="1">
      <c r="A262" s="239"/>
      <c r="B262" s="239"/>
      <c r="C262" s="239"/>
      <c r="D262" s="239"/>
      <c r="E262" s="239"/>
      <c r="F262" s="239"/>
      <c r="G262" s="239"/>
      <c r="H262" s="239"/>
      <c r="I262" s="239"/>
      <c r="J262" s="239"/>
      <c r="K262" s="239"/>
      <c r="L262" s="239"/>
      <c r="M262" s="239"/>
      <c r="N262" s="239"/>
      <c r="O262" s="239"/>
      <c r="P262" s="239"/>
      <c r="Q262" s="239"/>
      <c r="R262" s="239"/>
      <c r="S262" s="239"/>
      <c r="T262" s="239"/>
      <c r="U262" s="239"/>
      <c r="V262" s="239"/>
      <c r="W262" s="239"/>
      <c r="X262" s="239"/>
      <c r="Y262" s="239"/>
      <c r="Z262" s="239"/>
    </row>
    <row r="263" spans="1:26" ht="14.25" customHeight="1">
      <c r="A263" s="239"/>
      <c r="B263" s="239"/>
      <c r="C263" s="239"/>
      <c r="D263" s="239"/>
      <c r="E263" s="239"/>
      <c r="F263" s="239"/>
      <c r="G263" s="239"/>
      <c r="H263" s="239"/>
      <c r="I263" s="239"/>
      <c r="J263" s="239"/>
      <c r="K263" s="239"/>
      <c r="L263" s="239"/>
      <c r="M263" s="239"/>
      <c r="N263" s="239"/>
      <c r="O263" s="239"/>
      <c r="P263" s="239"/>
      <c r="Q263" s="239"/>
      <c r="R263" s="239"/>
      <c r="S263" s="239"/>
      <c r="T263" s="239"/>
      <c r="U263" s="239"/>
      <c r="V263" s="239"/>
      <c r="W263" s="239"/>
      <c r="X263" s="239"/>
      <c r="Y263" s="239"/>
      <c r="Z263" s="239"/>
    </row>
    <row r="264" spans="1:26" ht="14.25" customHeight="1">
      <c r="A264" s="239"/>
      <c r="B264" s="239"/>
      <c r="C264" s="239"/>
      <c r="D264" s="239"/>
      <c r="E264" s="239"/>
      <c r="F264" s="239"/>
      <c r="G264" s="239"/>
      <c r="H264" s="239"/>
      <c r="I264" s="239"/>
      <c r="J264" s="239"/>
      <c r="K264" s="239"/>
      <c r="L264" s="239"/>
      <c r="M264" s="239"/>
      <c r="N264" s="239"/>
      <c r="O264" s="239"/>
      <c r="P264" s="239"/>
      <c r="Q264" s="239"/>
      <c r="R264" s="239"/>
      <c r="S264" s="239"/>
      <c r="T264" s="239"/>
      <c r="U264" s="239"/>
      <c r="V264" s="239"/>
      <c r="W264" s="239"/>
      <c r="X264" s="239"/>
      <c r="Y264" s="239"/>
      <c r="Z264" s="239"/>
    </row>
    <row r="265" spans="1:26" ht="14.25" customHeight="1">
      <c r="A265" s="239"/>
      <c r="B265" s="239"/>
      <c r="C265" s="239"/>
      <c r="D265" s="239"/>
      <c r="E265" s="239"/>
      <c r="F265" s="239"/>
      <c r="G265" s="239"/>
      <c r="H265" s="239"/>
      <c r="I265" s="239"/>
      <c r="J265" s="239"/>
      <c r="K265" s="239"/>
      <c r="L265" s="239"/>
      <c r="M265" s="239"/>
      <c r="N265" s="239"/>
      <c r="O265" s="239"/>
      <c r="P265" s="239"/>
      <c r="Q265" s="239"/>
      <c r="R265" s="239"/>
      <c r="S265" s="239"/>
      <c r="T265" s="239"/>
      <c r="U265" s="239"/>
      <c r="V265" s="239"/>
      <c r="W265" s="239"/>
      <c r="X265" s="239"/>
      <c r="Y265" s="239"/>
      <c r="Z265" s="239"/>
    </row>
    <row r="266" spans="1:26" ht="14.25" customHeight="1">
      <c r="A266" s="239"/>
      <c r="B266" s="239"/>
      <c r="C266" s="239"/>
      <c r="D266" s="239"/>
      <c r="E266" s="239"/>
      <c r="F266" s="239"/>
      <c r="G266" s="239"/>
      <c r="H266" s="239"/>
      <c r="I266" s="239"/>
      <c r="J266" s="239"/>
      <c r="K266" s="239"/>
      <c r="L266" s="239"/>
      <c r="M266" s="239"/>
      <c r="N266" s="239"/>
      <c r="O266" s="239"/>
      <c r="P266" s="239"/>
      <c r="Q266" s="239"/>
      <c r="R266" s="239"/>
      <c r="S266" s="239"/>
      <c r="T266" s="239"/>
      <c r="U266" s="239"/>
      <c r="V266" s="239"/>
      <c r="W266" s="239"/>
      <c r="X266" s="239"/>
      <c r="Y266" s="239"/>
      <c r="Z266" s="239"/>
    </row>
    <row r="267" spans="1:26" ht="14.25" customHeight="1">
      <c r="A267" s="239"/>
      <c r="B267" s="239"/>
      <c r="C267" s="239"/>
      <c r="D267" s="239"/>
      <c r="E267" s="239"/>
      <c r="F267" s="239"/>
      <c r="G267" s="239"/>
      <c r="H267" s="239"/>
      <c r="I267" s="239"/>
      <c r="J267" s="239"/>
      <c r="K267" s="239"/>
      <c r="L267" s="239"/>
      <c r="M267" s="239"/>
      <c r="N267" s="239"/>
      <c r="O267" s="239"/>
      <c r="P267" s="239"/>
      <c r="Q267" s="239"/>
      <c r="R267" s="239"/>
      <c r="S267" s="239"/>
      <c r="T267" s="239"/>
      <c r="U267" s="239"/>
      <c r="V267" s="239"/>
      <c r="W267" s="239"/>
      <c r="X267" s="239"/>
      <c r="Y267" s="239"/>
      <c r="Z267" s="239"/>
    </row>
    <row r="268" spans="1:26" ht="14.25" customHeight="1">
      <c r="A268" s="239"/>
      <c r="B268" s="239"/>
      <c r="C268" s="239"/>
      <c r="D268" s="239"/>
      <c r="E268" s="239"/>
      <c r="F268" s="239"/>
      <c r="G268" s="239"/>
      <c r="H268" s="239"/>
      <c r="I268" s="239"/>
      <c r="J268" s="239"/>
      <c r="K268" s="239"/>
      <c r="L268" s="239"/>
      <c r="M268" s="239"/>
      <c r="N268" s="239"/>
      <c r="O268" s="239"/>
      <c r="P268" s="239"/>
      <c r="Q268" s="239"/>
      <c r="R268" s="239"/>
      <c r="S268" s="239"/>
      <c r="T268" s="239"/>
      <c r="U268" s="239"/>
      <c r="V268" s="239"/>
      <c r="W268" s="239"/>
      <c r="X268" s="239"/>
      <c r="Y268" s="239"/>
      <c r="Z268" s="239"/>
    </row>
    <row r="269" spans="1:26" ht="14.25" customHeight="1">
      <c r="A269" s="239"/>
      <c r="B269" s="239"/>
      <c r="C269" s="239"/>
      <c r="D269" s="239"/>
      <c r="E269" s="239"/>
      <c r="F269" s="239"/>
      <c r="G269" s="239"/>
      <c r="H269" s="239"/>
      <c r="I269" s="239"/>
      <c r="J269" s="239"/>
      <c r="K269" s="239"/>
      <c r="L269" s="239"/>
      <c r="M269" s="239"/>
      <c r="N269" s="239"/>
      <c r="O269" s="239"/>
      <c r="P269" s="239"/>
      <c r="Q269" s="239"/>
      <c r="R269" s="239"/>
      <c r="S269" s="239"/>
      <c r="T269" s="239"/>
      <c r="U269" s="239"/>
      <c r="V269" s="239"/>
      <c r="W269" s="239"/>
      <c r="X269" s="239"/>
      <c r="Y269" s="239"/>
      <c r="Z269" s="239"/>
    </row>
    <row r="270" spans="1:26" ht="14.25" customHeight="1">
      <c r="A270" s="239"/>
      <c r="B270" s="239"/>
      <c r="C270" s="239"/>
      <c r="D270" s="239"/>
      <c r="E270" s="239"/>
      <c r="F270" s="239"/>
      <c r="G270" s="239"/>
      <c r="H270" s="239"/>
      <c r="I270" s="239"/>
      <c r="J270" s="239"/>
      <c r="K270" s="239"/>
      <c r="L270" s="239"/>
      <c r="M270" s="239"/>
      <c r="N270" s="239"/>
      <c r="O270" s="239"/>
      <c r="P270" s="239"/>
      <c r="Q270" s="239"/>
      <c r="R270" s="239"/>
      <c r="S270" s="239"/>
      <c r="T270" s="239"/>
      <c r="U270" s="239"/>
      <c r="V270" s="239"/>
      <c r="W270" s="239"/>
      <c r="X270" s="239"/>
      <c r="Y270" s="239"/>
      <c r="Z270" s="239"/>
    </row>
    <row r="271" spans="1:26" ht="14.25" customHeight="1">
      <c r="A271" s="239"/>
      <c r="B271" s="239"/>
      <c r="C271" s="239"/>
      <c r="D271" s="239"/>
      <c r="E271" s="239"/>
      <c r="F271" s="239"/>
      <c r="G271" s="239"/>
      <c r="H271" s="239"/>
      <c r="I271" s="239"/>
      <c r="J271" s="239"/>
      <c r="K271" s="239"/>
      <c r="L271" s="239"/>
      <c r="M271" s="239"/>
      <c r="N271" s="239"/>
      <c r="O271" s="239"/>
      <c r="P271" s="239"/>
      <c r="Q271" s="239"/>
      <c r="R271" s="239"/>
      <c r="S271" s="239"/>
      <c r="T271" s="239"/>
      <c r="U271" s="239"/>
      <c r="V271" s="239"/>
      <c r="W271" s="239"/>
      <c r="X271" s="239"/>
      <c r="Y271" s="239"/>
      <c r="Z271" s="239"/>
    </row>
    <row r="272" spans="1:26" ht="14.25" customHeight="1">
      <c r="A272" s="239"/>
      <c r="B272" s="239"/>
      <c r="C272" s="239"/>
      <c r="D272" s="239"/>
      <c r="E272" s="239"/>
      <c r="F272" s="239"/>
      <c r="G272" s="239"/>
      <c r="H272" s="239"/>
      <c r="I272" s="239"/>
      <c r="J272" s="239"/>
      <c r="K272" s="239"/>
      <c r="L272" s="239"/>
      <c r="M272" s="239"/>
      <c r="N272" s="239"/>
      <c r="O272" s="239"/>
      <c r="P272" s="239"/>
      <c r="Q272" s="239"/>
      <c r="R272" s="239"/>
      <c r="S272" s="239"/>
      <c r="T272" s="239"/>
      <c r="U272" s="239"/>
      <c r="V272" s="239"/>
      <c r="W272" s="239"/>
      <c r="X272" s="239"/>
      <c r="Y272" s="239"/>
      <c r="Z272" s="239"/>
    </row>
    <row r="273" spans="1:26" ht="14.25" customHeight="1">
      <c r="A273" s="239"/>
      <c r="B273" s="239"/>
      <c r="C273" s="239"/>
      <c r="D273" s="239"/>
      <c r="E273" s="239"/>
      <c r="F273" s="239"/>
      <c r="G273" s="239"/>
      <c r="H273" s="239"/>
      <c r="I273" s="239"/>
      <c r="J273" s="239"/>
      <c r="K273" s="239"/>
      <c r="L273" s="239"/>
      <c r="M273" s="239"/>
      <c r="N273" s="239"/>
      <c r="O273" s="239"/>
      <c r="P273" s="239"/>
      <c r="Q273" s="239"/>
      <c r="R273" s="239"/>
      <c r="S273" s="239"/>
      <c r="T273" s="239"/>
      <c r="U273" s="239"/>
      <c r="V273" s="239"/>
      <c r="W273" s="239"/>
      <c r="X273" s="239"/>
      <c r="Y273" s="239"/>
      <c r="Z273" s="239"/>
    </row>
    <row r="274" spans="1:26" ht="14.25" customHeight="1">
      <c r="A274" s="239"/>
      <c r="B274" s="239"/>
      <c r="C274" s="239"/>
      <c r="D274" s="239"/>
      <c r="E274" s="239"/>
      <c r="F274" s="239"/>
      <c r="G274" s="239"/>
      <c r="H274" s="239"/>
      <c r="I274" s="239"/>
      <c r="J274" s="239"/>
      <c r="K274" s="239"/>
      <c r="L274" s="239"/>
      <c r="M274" s="239"/>
      <c r="N274" s="239"/>
      <c r="O274" s="239"/>
      <c r="P274" s="239"/>
      <c r="Q274" s="239"/>
      <c r="R274" s="239"/>
      <c r="S274" s="239"/>
      <c r="T274" s="239"/>
      <c r="U274" s="239"/>
      <c r="V274" s="239"/>
      <c r="W274" s="239"/>
      <c r="X274" s="239"/>
      <c r="Y274" s="239"/>
      <c r="Z274" s="239"/>
    </row>
    <row r="275" spans="1:26" ht="14.25" customHeight="1">
      <c r="A275" s="239"/>
      <c r="B275" s="239"/>
      <c r="C275" s="239"/>
      <c r="D275" s="239"/>
      <c r="E275" s="239"/>
      <c r="F275" s="239"/>
      <c r="G275" s="239"/>
      <c r="H275" s="239"/>
      <c r="I275" s="239"/>
      <c r="J275" s="239"/>
      <c r="K275" s="239"/>
      <c r="L275" s="239"/>
      <c r="M275" s="239"/>
      <c r="N275" s="239"/>
      <c r="O275" s="239"/>
      <c r="P275" s="239"/>
      <c r="Q275" s="239"/>
      <c r="R275" s="239"/>
      <c r="S275" s="239"/>
      <c r="T275" s="239"/>
      <c r="U275" s="239"/>
      <c r="V275" s="239"/>
      <c r="W275" s="239"/>
      <c r="X275" s="239"/>
      <c r="Y275" s="239"/>
      <c r="Z275" s="239"/>
    </row>
    <row r="276" spans="1:26" ht="14.25" customHeight="1">
      <c r="A276" s="239"/>
      <c r="B276" s="239"/>
      <c r="C276" s="239"/>
      <c r="D276" s="239"/>
      <c r="E276" s="239"/>
      <c r="F276" s="239"/>
      <c r="G276" s="239"/>
      <c r="H276" s="239"/>
      <c r="I276" s="239"/>
      <c r="J276" s="239"/>
      <c r="K276" s="239"/>
      <c r="L276" s="239"/>
      <c r="M276" s="239"/>
      <c r="N276" s="239"/>
      <c r="O276" s="239"/>
      <c r="P276" s="239"/>
      <c r="Q276" s="239"/>
      <c r="R276" s="239"/>
      <c r="S276" s="239"/>
      <c r="T276" s="239"/>
      <c r="U276" s="239"/>
      <c r="V276" s="239"/>
      <c r="W276" s="239"/>
      <c r="X276" s="239"/>
      <c r="Y276" s="239"/>
      <c r="Z276" s="239"/>
    </row>
    <row r="277" spans="1:26" ht="14.25" customHeight="1">
      <c r="A277" s="239"/>
      <c r="B277" s="239"/>
      <c r="C277" s="239"/>
      <c r="D277" s="239"/>
      <c r="E277" s="239"/>
      <c r="F277" s="239"/>
      <c r="G277" s="239"/>
      <c r="H277" s="239"/>
      <c r="I277" s="239"/>
      <c r="J277" s="239"/>
      <c r="K277" s="239"/>
      <c r="L277" s="239"/>
      <c r="M277" s="239"/>
      <c r="N277" s="239"/>
      <c r="O277" s="239"/>
      <c r="P277" s="239"/>
      <c r="Q277" s="239"/>
      <c r="R277" s="239"/>
      <c r="S277" s="239"/>
      <c r="T277" s="239"/>
      <c r="U277" s="239"/>
      <c r="V277" s="239"/>
      <c r="W277" s="239"/>
      <c r="X277" s="239"/>
      <c r="Y277" s="239"/>
      <c r="Z277" s="239"/>
    </row>
    <row r="278" spans="1:26" ht="14.25" customHeight="1">
      <c r="A278" s="239"/>
      <c r="B278" s="239"/>
      <c r="C278" s="239"/>
      <c r="D278" s="239"/>
      <c r="E278" s="239"/>
      <c r="F278" s="239"/>
      <c r="G278" s="239"/>
      <c r="H278" s="239"/>
      <c r="I278" s="239"/>
      <c r="J278" s="239"/>
      <c r="K278" s="239"/>
      <c r="L278" s="239"/>
      <c r="M278" s="239"/>
      <c r="N278" s="239"/>
      <c r="O278" s="239"/>
      <c r="P278" s="239"/>
      <c r="Q278" s="239"/>
      <c r="R278" s="239"/>
      <c r="S278" s="239"/>
      <c r="T278" s="239"/>
      <c r="U278" s="239"/>
      <c r="V278" s="239"/>
      <c r="W278" s="239"/>
      <c r="X278" s="239"/>
      <c r="Y278" s="239"/>
      <c r="Z278" s="239"/>
    </row>
    <row r="279" spans="1:26" ht="14.25" customHeight="1">
      <c r="A279" s="239"/>
      <c r="B279" s="239"/>
      <c r="C279" s="239"/>
      <c r="D279" s="239"/>
      <c r="E279" s="239"/>
      <c r="F279" s="239"/>
      <c r="G279" s="239"/>
      <c r="H279" s="239"/>
      <c r="I279" s="239"/>
      <c r="J279" s="239"/>
      <c r="K279" s="239"/>
      <c r="L279" s="239"/>
      <c r="M279" s="239"/>
      <c r="N279" s="239"/>
      <c r="O279" s="239"/>
      <c r="P279" s="239"/>
      <c r="Q279" s="239"/>
      <c r="R279" s="239"/>
      <c r="S279" s="239"/>
      <c r="T279" s="239"/>
      <c r="U279" s="239"/>
      <c r="V279" s="239"/>
      <c r="W279" s="239"/>
      <c r="X279" s="239"/>
      <c r="Y279" s="239"/>
      <c r="Z279" s="239"/>
    </row>
    <row r="280" spans="1:26" ht="14.25" customHeight="1">
      <c r="A280" s="239"/>
      <c r="B280" s="239"/>
      <c r="C280" s="239"/>
      <c r="D280" s="239"/>
      <c r="E280" s="239"/>
      <c r="F280" s="239"/>
      <c r="G280" s="239"/>
      <c r="H280" s="239"/>
      <c r="I280" s="239"/>
      <c r="J280" s="239"/>
      <c r="K280" s="239"/>
      <c r="L280" s="239"/>
      <c r="M280" s="239"/>
      <c r="N280" s="239"/>
      <c r="O280" s="239"/>
      <c r="P280" s="239"/>
      <c r="Q280" s="239"/>
      <c r="R280" s="239"/>
      <c r="S280" s="239"/>
      <c r="T280" s="239"/>
      <c r="U280" s="239"/>
      <c r="V280" s="239"/>
      <c r="W280" s="239"/>
      <c r="X280" s="239"/>
      <c r="Y280" s="239"/>
      <c r="Z280" s="239"/>
    </row>
    <row r="281" spans="1:26" ht="14.25" customHeight="1">
      <c r="A281" s="239"/>
      <c r="B281" s="239"/>
      <c r="C281" s="239"/>
      <c r="D281" s="239"/>
      <c r="E281" s="239"/>
      <c r="F281" s="239"/>
      <c r="G281" s="239"/>
      <c r="H281" s="239"/>
      <c r="I281" s="239"/>
      <c r="J281" s="239"/>
      <c r="K281" s="239"/>
      <c r="L281" s="239"/>
      <c r="M281" s="239"/>
      <c r="N281" s="239"/>
      <c r="O281" s="239"/>
      <c r="P281" s="239"/>
      <c r="Q281" s="239"/>
      <c r="R281" s="239"/>
      <c r="S281" s="239"/>
      <c r="T281" s="239"/>
      <c r="U281" s="239"/>
      <c r="V281" s="239"/>
      <c r="W281" s="239"/>
      <c r="X281" s="239"/>
      <c r="Y281" s="239"/>
      <c r="Z281" s="239"/>
    </row>
    <row r="282" spans="1:26" ht="14.25" customHeight="1">
      <c r="A282" s="239"/>
      <c r="B282" s="239"/>
      <c r="C282" s="239"/>
      <c r="D282" s="239"/>
      <c r="E282" s="239"/>
      <c r="F282" s="239"/>
      <c r="G282" s="239"/>
      <c r="H282" s="239"/>
      <c r="I282" s="239"/>
      <c r="J282" s="239"/>
      <c r="K282" s="239"/>
      <c r="L282" s="239"/>
      <c r="M282" s="239"/>
      <c r="N282" s="239"/>
      <c r="O282" s="239"/>
      <c r="P282" s="239"/>
      <c r="Q282" s="239"/>
      <c r="R282" s="239"/>
      <c r="S282" s="239"/>
      <c r="T282" s="239"/>
      <c r="U282" s="239"/>
      <c r="V282" s="239"/>
      <c r="W282" s="239"/>
      <c r="X282" s="239"/>
      <c r="Y282" s="239"/>
      <c r="Z282" s="239"/>
    </row>
    <row r="283" spans="1:26" ht="14.25" customHeight="1">
      <c r="A283" s="239"/>
      <c r="B283" s="239"/>
      <c r="C283" s="239"/>
      <c r="D283" s="239"/>
      <c r="E283" s="239"/>
      <c r="F283" s="239"/>
      <c r="G283" s="239"/>
      <c r="H283" s="239"/>
      <c r="I283" s="239"/>
      <c r="J283" s="239"/>
      <c r="K283" s="239"/>
      <c r="L283" s="239"/>
      <c r="M283" s="239"/>
      <c r="N283" s="239"/>
      <c r="O283" s="239"/>
      <c r="P283" s="239"/>
      <c r="Q283" s="239"/>
      <c r="R283" s="239"/>
      <c r="S283" s="239"/>
      <c r="T283" s="239"/>
      <c r="U283" s="239"/>
      <c r="V283" s="239"/>
      <c r="W283" s="239"/>
      <c r="X283" s="239"/>
      <c r="Y283" s="239"/>
      <c r="Z283" s="239"/>
    </row>
    <row r="284" spans="1:26" ht="14.25" customHeight="1">
      <c r="A284" s="239"/>
      <c r="B284" s="239"/>
      <c r="C284" s="239"/>
      <c r="D284" s="239"/>
      <c r="E284" s="239"/>
      <c r="F284" s="239"/>
      <c r="G284" s="239"/>
      <c r="H284" s="239"/>
      <c r="I284" s="239"/>
      <c r="J284" s="239"/>
      <c r="K284" s="239"/>
      <c r="L284" s="239"/>
      <c r="M284" s="239"/>
      <c r="N284" s="239"/>
      <c r="O284" s="239"/>
      <c r="P284" s="239"/>
      <c r="Q284" s="239"/>
      <c r="R284" s="239"/>
      <c r="S284" s="239"/>
      <c r="T284" s="239"/>
      <c r="U284" s="239"/>
      <c r="V284" s="239"/>
      <c r="W284" s="239"/>
      <c r="X284" s="239"/>
      <c r="Y284" s="239"/>
      <c r="Z284" s="239"/>
    </row>
    <row r="285" spans="1:26" ht="14.25" customHeight="1">
      <c r="A285" s="239"/>
      <c r="B285" s="239"/>
      <c r="C285" s="239"/>
      <c r="D285" s="239"/>
      <c r="E285" s="239"/>
      <c r="F285" s="239"/>
      <c r="G285" s="239"/>
      <c r="H285" s="239"/>
      <c r="I285" s="239"/>
      <c r="J285" s="239"/>
      <c r="K285" s="239"/>
      <c r="L285" s="239"/>
      <c r="M285" s="239"/>
      <c r="N285" s="239"/>
      <c r="O285" s="239"/>
      <c r="P285" s="239"/>
      <c r="Q285" s="239"/>
      <c r="R285" s="239"/>
      <c r="S285" s="239"/>
      <c r="T285" s="239"/>
      <c r="U285" s="239"/>
      <c r="V285" s="239"/>
      <c r="W285" s="239"/>
      <c r="X285" s="239"/>
      <c r="Y285" s="239"/>
      <c r="Z285" s="239"/>
    </row>
    <row r="286" spans="1:26" ht="14.25" customHeight="1">
      <c r="A286" s="239"/>
      <c r="B286" s="239"/>
      <c r="C286" s="239"/>
      <c r="D286" s="239"/>
      <c r="E286" s="239"/>
      <c r="F286" s="239"/>
      <c r="G286" s="239"/>
      <c r="H286" s="239"/>
      <c r="I286" s="239"/>
      <c r="J286" s="239"/>
      <c r="K286" s="239"/>
      <c r="L286" s="239"/>
      <c r="M286" s="239"/>
      <c r="N286" s="239"/>
      <c r="O286" s="239"/>
      <c r="P286" s="239"/>
      <c r="Q286" s="239"/>
      <c r="R286" s="239"/>
      <c r="S286" s="239"/>
      <c r="T286" s="239"/>
      <c r="U286" s="239"/>
      <c r="V286" s="239"/>
      <c r="W286" s="239"/>
      <c r="X286" s="239"/>
      <c r="Y286" s="239"/>
      <c r="Z286" s="239"/>
    </row>
    <row r="287" spans="1:26" ht="14.25" customHeight="1">
      <c r="A287" s="239"/>
      <c r="B287" s="239"/>
      <c r="C287" s="239"/>
      <c r="D287" s="239"/>
      <c r="E287" s="239"/>
      <c r="F287" s="239"/>
      <c r="G287" s="239"/>
      <c r="H287" s="239"/>
      <c r="I287" s="239"/>
      <c r="J287" s="239"/>
      <c r="K287" s="239"/>
      <c r="L287" s="239"/>
      <c r="M287" s="239"/>
      <c r="N287" s="239"/>
      <c r="O287" s="239"/>
      <c r="P287" s="239"/>
      <c r="Q287" s="239"/>
      <c r="R287" s="239"/>
      <c r="S287" s="239"/>
      <c r="T287" s="239"/>
      <c r="U287" s="239"/>
      <c r="V287" s="239"/>
      <c r="W287" s="239"/>
      <c r="X287" s="239"/>
      <c r="Y287" s="239"/>
      <c r="Z287" s="239"/>
    </row>
    <row r="288" spans="1:26" ht="14.25" customHeight="1">
      <c r="A288" s="239"/>
      <c r="B288" s="239"/>
      <c r="C288" s="239"/>
      <c r="D288" s="239"/>
      <c r="E288" s="239"/>
      <c r="F288" s="239"/>
      <c r="G288" s="239"/>
      <c r="H288" s="239"/>
      <c r="I288" s="239"/>
      <c r="J288" s="239"/>
      <c r="K288" s="239"/>
      <c r="L288" s="239"/>
      <c r="M288" s="239"/>
      <c r="N288" s="239"/>
      <c r="O288" s="239"/>
      <c r="P288" s="239"/>
      <c r="Q288" s="239"/>
      <c r="R288" s="239"/>
      <c r="S288" s="239"/>
      <c r="T288" s="239"/>
      <c r="U288" s="239"/>
      <c r="V288" s="239"/>
      <c r="W288" s="239"/>
      <c r="X288" s="239"/>
      <c r="Y288" s="239"/>
      <c r="Z288" s="239"/>
    </row>
    <row r="289" spans="1:26" ht="14.25" customHeight="1">
      <c r="A289" s="239"/>
      <c r="B289" s="239"/>
      <c r="C289" s="239"/>
      <c r="D289" s="239"/>
      <c r="E289" s="239"/>
      <c r="F289" s="239"/>
      <c r="G289" s="239"/>
      <c r="H289" s="239"/>
      <c r="I289" s="239"/>
      <c r="J289" s="239"/>
      <c r="K289" s="239"/>
      <c r="L289" s="239"/>
      <c r="M289" s="239"/>
      <c r="N289" s="239"/>
      <c r="O289" s="239"/>
      <c r="P289" s="239"/>
      <c r="Q289" s="239"/>
      <c r="R289" s="239"/>
      <c r="S289" s="239"/>
      <c r="T289" s="239"/>
      <c r="U289" s="239"/>
      <c r="V289" s="239"/>
      <c r="W289" s="239"/>
      <c r="X289" s="239"/>
      <c r="Y289" s="239"/>
      <c r="Z289" s="239"/>
    </row>
    <row r="290" spans="1:26" ht="14.25" customHeight="1">
      <c r="A290" s="239"/>
      <c r="B290" s="239"/>
      <c r="C290" s="239"/>
      <c r="D290" s="239"/>
      <c r="E290" s="239"/>
      <c r="F290" s="239"/>
      <c r="G290" s="239"/>
      <c r="H290" s="239"/>
      <c r="I290" s="239"/>
      <c r="J290" s="239"/>
      <c r="K290" s="239"/>
      <c r="L290" s="239"/>
      <c r="M290" s="239"/>
      <c r="N290" s="239"/>
      <c r="O290" s="239"/>
      <c r="P290" s="239"/>
      <c r="Q290" s="239"/>
      <c r="R290" s="239"/>
      <c r="S290" s="239"/>
      <c r="T290" s="239"/>
      <c r="U290" s="239"/>
      <c r="V290" s="239"/>
      <c r="W290" s="239"/>
      <c r="X290" s="239"/>
      <c r="Y290" s="239"/>
      <c r="Z290" s="239"/>
    </row>
    <row r="291" spans="1:26" ht="14.25" customHeight="1">
      <c r="A291" s="239"/>
      <c r="B291" s="239"/>
      <c r="C291" s="239"/>
      <c r="D291" s="239"/>
      <c r="E291" s="239"/>
      <c r="F291" s="239"/>
      <c r="G291" s="239"/>
      <c r="H291" s="239"/>
      <c r="I291" s="239"/>
      <c r="J291" s="239"/>
      <c r="K291" s="239"/>
      <c r="L291" s="239"/>
      <c r="M291" s="239"/>
      <c r="N291" s="239"/>
      <c r="O291" s="239"/>
      <c r="P291" s="239"/>
      <c r="Q291" s="239"/>
      <c r="R291" s="239"/>
      <c r="S291" s="239"/>
      <c r="T291" s="239"/>
      <c r="U291" s="239"/>
      <c r="V291" s="239"/>
      <c r="W291" s="239"/>
      <c r="X291" s="239"/>
      <c r="Y291" s="239"/>
      <c r="Z291" s="239"/>
    </row>
    <row r="292" spans="1:26" ht="14.25" customHeight="1">
      <c r="A292" s="239"/>
      <c r="B292" s="239"/>
      <c r="C292" s="239"/>
      <c r="D292" s="239"/>
      <c r="E292" s="239"/>
      <c r="F292" s="239"/>
      <c r="G292" s="239"/>
      <c r="H292" s="239"/>
      <c r="I292" s="239"/>
      <c r="J292" s="239"/>
      <c r="K292" s="239"/>
      <c r="L292" s="239"/>
      <c r="M292" s="239"/>
      <c r="N292" s="239"/>
      <c r="O292" s="239"/>
      <c r="P292" s="239"/>
      <c r="Q292" s="239"/>
      <c r="R292" s="239"/>
      <c r="S292" s="239"/>
      <c r="T292" s="239"/>
      <c r="U292" s="239"/>
      <c r="V292" s="239"/>
      <c r="W292" s="239"/>
      <c r="X292" s="239"/>
      <c r="Y292" s="239"/>
      <c r="Z292" s="239"/>
    </row>
    <row r="293" spans="1:26" ht="14.25" customHeight="1">
      <c r="A293" s="239"/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  <c r="P293" s="239"/>
      <c r="Q293" s="239"/>
      <c r="R293" s="239"/>
      <c r="S293" s="239"/>
      <c r="T293" s="239"/>
      <c r="U293" s="239"/>
      <c r="V293" s="239"/>
      <c r="W293" s="239"/>
      <c r="X293" s="239"/>
      <c r="Y293" s="239"/>
      <c r="Z293" s="239"/>
    </row>
    <row r="294" spans="1:26" ht="14.25" customHeight="1">
      <c r="A294" s="239"/>
      <c r="B294" s="239"/>
      <c r="C294" s="239"/>
      <c r="D294" s="239"/>
      <c r="E294" s="239"/>
      <c r="F294" s="239"/>
      <c r="G294" s="239"/>
      <c r="H294" s="239"/>
      <c r="I294" s="239"/>
      <c r="J294" s="239"/>
      <c r="K294" s="239"/>
      <c r="L294" s="239"/>
      <c r="M294" s="239"/>
      <c r="N294" s="239"/>
      <c r="O294" s="239"/>
      <c r="P294" s="239"/>
      <c r="Q294" s="239"/>
      <c r="R294" s="239"/>
      <c r="S294" s="239"/>
      <c r="T294" s="239"/>
      <c r="U294" s="239"/>
      <c r="V294" s="239"/>
      <c r="W294" s="239"/>
      <c r="X294" s="239"/>
      <c r="Y294" s="239"/>
      <c r="Z294" s="239"/>
    </row>
    <row r="295" spans="1:26" ht="14.25" customHeight="1">
      <c r="A295" s="239"/>
      <c r="B295" s="239"/>
      <c r="C295" s="239"/>
      <c r="D295" s="239"/>
      <c r="E295" s="239"/>
      <c r="F295" s="239"/>
      <c r="G295" s="239"/>
      <c r="H295" s="239"/>
      <c r="I295" s="239"/>
      <c r="J295" s="239"/>
      <c r="K295" s="239"/>
      <c r="L295" s="239"/>
      <c r="M295" s="239"/>
      <c r="N295" s="239"/>
      <c r="O295" s="239"/>
      <c r="P295" s="239"/>
      <c r="Q295" s="239"/>
      <c r="R295" s="239"/>
      <c r="S295" s="239"/>
      <c r="T295" s="239"/>
      <c r="U295" s="239"/>
      <c r="V295" s="239"/>
      <c r="W295" s="239"/>
      <c r="X295" s="239"/>
      <c r="Y295" s="239"/>
      <c r="Z295" s="239"/>
    </row>
    <row r="296" spans="1:26" ht="14.25" customHeight="1">
      <c r="A296" s="239"/>
      <c r="B296" s="239"/>
      <c r="C296" s="239"/>
      <c r="D296" s="239"/>
      <c r="E296" s="239"/>
      <c r="F296" s="239"/>
      <c r="G296" s="239"/>
      <c r="H296" s="239"/>
      <c r="I296" s="239"/>
      <c r="J296" s="239"/>
      <c r="K296" s="239"/>
      <c r="L296" s="239"/>
      <c r="M296" s="239"/>
      <c r="N296" s="239"/>
      <c r="O296" s="239"/>
      <c r="P296" s="239"/>
      <c r="Q296" s="239"/>
      <c r="R296" s="239"/>
      <c r="S296" s="239"/>
      <c r="T296" s="239"/>
      <c r="U296" s="239"/>
      <c r="V296" s="239"/>
      <c r="W296" s="239"/>
      <c r="X296" s="239"/>
      <c r="Y296" s="239"/>
      <c r="Z296" s="239"/>
    </row>
    <row r="297" spans="1:26" ht="14.25" customHeight="1">
      <c r="A297" s="239"/>
      <c r="B297" s="239"/>
      <c r="C297" s="239"/>
      <c r="D297" s="239"/>
      <c r="E297" s="239"/>
      <c r="F297" s="239"/>
      <c r="G297" s="239"/>
      <c r="H297" s="239"/>
      <c r="I297" s="239"/>
      <c r="J297" s="239"/>
      <c r="K297" s="239"/>
      <c r="L297" s="239"/>
      <c r="M297" s="239"/>
      <c r="N297" s="239"/>
      <c r="O297" s="239"/>
      <c r="P297" s="239"/>
      <c r="Q297" s="239"/>
      <c r="R297" s="239"/>
      <c r="S297" s="239"/>
      <c r="T297" s="239"/>
      <c r="U297" s="239"/>
      <c r="V297" s="239"/>
      <c r="W297" s="239"/>
      <c r="X297" s="239"/>
      <c r="Y297" s="239"/>
      <c r="Z297" s="239"/>
    </row>
    <row r="298" spans="1:26" ht="14.25" customHeight="1">
      <c r="A298" s="239"/>
      <c r="B298" s="239"/>
      <c r="C298" s="239"/>
      <c r="D298" s="239"/>
      <c r="E298" s="239"/>
      <c r="F298" s="239"/>
      <c r="G298" s="239"/>
      <c r="H298" s="239"/>
      <c r="I298" s="239"/>
      <c r="J298" s="239"/>
      <c r="K298" s="239"/>
      <c r="L298" s="239"/>
      <c r="M298" s="239"/>
      <c r="N298" s="239"/>
      <c r="O298" s="239"/>
      <c r="P298" s="239"/>
      <c r="Q298" s="239"/>
      <c r="R298" s="239"/>
      <c r="S298" s="239"/>
      <c r="T298" s="239"/>
      <c r="U298" s="239"/>
      <c r="V298" s="239"/>
      <c r="W298" s="239"/>
      <c r="X298" s="239"/>
      <c r="Y298" s="239"/>
      <c r="Z298" s="239"/>
    </row>
    <row r="299" spans="1:26" ht="14.25" customHeight="1">
      <c r="A299" s="239"/>
      <c r="B299" s="239"/>
      <c r="C299" s="239"/>
      <c r="D299" s="239"/>
      <c r="E299" s="239"/>
      <c r="F299" s="239"/>
      <c r="G299" s="239"/>
      <c r="H299" s="239"/>
      <c r="I299" s="239"/>
      <c r="J299" s="239"/>
      <c r="K299" s="239"/>
      <c r="L299" s="239"/>
      <c r="M299" s="239"/>
      <c r="N299" s="239"/>
      <c r="O299" s="239"/>
      <c r="P299" s="239"/>
      <c r="Q299" s="239"/>
      <c r="R299" s="239"/>
      <c r="S299" s="239"/>
      <c r="T299" s="239"/>
      <c r="U299" s="239"/>
      <c r="V299" s="239"/>
      <c r="W299" s="239"/>
      <c r="X299" s="239"/>
      <c r="Y299" s="239"/>
      <c r="Z299" s="239"/>
    </row>
    <row r="300" spans="1:26" ht="14.25" customHeight="1">
      <c r="A300" s="239"/>
      <c r="B300" s="239"/>
      <c r="C300" s="239"/>
      <c r="D300" s="239"/>
      <c r="E300" s="239"/>
      <c r="F300" s="239"/>
      <c r="G300" s="239"/>
      <c r="H300" s="239"/>
      <c r="I300" s="239"/>
      <c r="J300" s="239"/>
      <c r="K300" s="239"/>
      <c r="L300" s="239"/>
      <c r="M300" s="239"/>
      <c r="N300" s="239"/>
      <c r="O300" s="239"/>
      <c r="P300" s="239"/>
      <c r="Q300" s="239"/>
      <c r="R300" s="239"/>
      <c r="S300" s="239"/>
      <c r="T300" s="239"/>
      <c r="U300" s="239"/>
      <c r="V300" s="239"/>
      <c r="W300" s="239"/>
      <c r="X300" s="239"/>
      <c r="Y300" s="239"/>
      <c r="Z300" s="239"/>
    </row>
    <row r="301" spans="1:26" ht="14.25" customHeight="1">
      <c r="A301" s="239"/>
      <c r="B301" s="239"/>
      <c r="C301" s="239"/>
      <c r="D301" s="239"/>
      <c r="E301" s="239"/>
      <c r="F301" s="239"/>
      <c r="G301" s="239"/>
      <c r="H301" s="239"/>
      <c r="I301" s="239"/>
      <c r="J301" s="239"/>
      <c r="K301" s="239"/>
      <c r="L301" s="239"/>
      <c r="M301" s="239"/>
      <c r="N301" s="239"/>
      <c r="O301" s="239"/>
      <c r="P301" s="239"/>
      <c r="Q301" s="239"/>
      <c r="R301" s="239"/>
      <c r="S301" s="239"/>
      <c r="T301" s="239"/>
      <c r="U301" s="239"/>
      <c r="V301" s="239"/>
      <c r="W301" s="239"/>
      <c r="X301" s="239"/>
      <c r="Y301" s="239"/>
      <c r="Z301" s="239"/>
    </row>
    <row r="302" spans="1:26" ht="14.25" customHeight="1">
      <c r="A302" s="239"/>
      <c r="B302" s="239"/>
      <c r="C302" s="239"/>
      <c r="D302" s="239"/>
      <c r="E302" s="239"/>
      <c r="F302" s="239"/>
      <c r="G302" s="239"/>
      <c r="H302" s="239"/>
      <c r="I302" s="239"/>
      <c r="J302" s="239"/>
      <c r="K302" s="239"/>
      <c r="L302" s="239"/>
      <c r="M302" s="239"/>
      <c r="N302" s="239"/>
      <c r="O302" s="239"/>
      <c r="P302" s="239"/>
      <c r="Q302" s="239"/>
      <c r="R302" s="239"/>
      <c r="S302" s="239"/>
      <c r="T302" s="239"/>
      <c r="U302" s="239"/>
      <c r="V302" s="239"/>
      <c r="W302" s="239"/>
      <c r="X302" s="239"/>
      <c r="Y302" s="239"/>
      <c r="Z302" s="239"/>
    </row>
    <row r="303" spans="1:26" ht="14.25" customHeight="1">
      <c r="A303" s="239"/>
      <c r="B303" s="239"/>
      <c r="C303" s="239"/>
      <c r="D303" s="239"/>
      <c r="E303" s="239"/>
      <c r="F303" s="239"/>
      <c r="G303" s="239"/>
      <c r="H303" s="239"/>
      <c r="I303" s="239"/>
      <c r="J303" s="239"/>
      <c r="K303" s="239"/>
      <c r="L303" s="239"/>
      <c r="M303" s="239"/>
      <c r="N303" s="239"/>
      <c r="O303" s="239"/>
      <c r="P303" s="239"/>
      <c r="Q303" s="239"/>
      <c r="R303" s="239"/>
      <c r="S303" s="239"/>
      <c r="T303" s="239"/>
      <c r="U303" s="239"/>
      <c r="V303" s="239"/>
      <c r="W303" s="239"/>
      <c r="X303" s="239"/>
      <c r="Y303" s="239"/>
      <c r="Z303" s="239"/>
    </row>
    <row r="304" spans="1:26" ht="14.25" customHeight="1">
      <c r="A304" s="239"/>
      <c r="B304" s="239"/>
      <c r="C304" s="239"/>
      <c r="D304" s="239"/>
      <c r="E304" s="239"/>
      <c r="F304" s="239"/>
      <c r="G304" s="239"/>
      <c r="H304" s="239"/>
      <c r="I304" s="239"/>
      <c r="J304" s="239"/>
      <c r="K304" s="239"/>
      <c r="L304" s="239"/>
      <c r="M304" s="239"/>
      <c r="N304" s="239"/>
      <c r="O304" s="239"/>
      <c r="P304" s="239"/>
      <c r="Q304" s="239"/>
      <c r="R304" s="239"/>
      <c r="S304" s="239"/>
      <c r="T304" s="239"/>
      <c r="U304" s="239"/>
      <c r="V304" s="239"/>
      <c r="W304" s="239"/>
      <c r="X304" s="239"/>
      <c r="Y304" s="239"/>
      <c r="Z304" s="239"/>
    </row>
    <row r="305" spans="1:26" ht="14.25" customHeight="1">
      <c r="A305" s="239"/>
      <c r="B305" s="239"/>
      <c r="C305" s="239"/>
      <c r="D305" s="239"/>
      <c r="E305" s="239"/>
      <c r="F305" s="239"/>
      <c r="G305" s="239"/>
      <c r="H305" s="239"/>
      <c r="I305" s="239"/>
      <c r="J305" s="239"/>
      <c r="K305" s="239"/>
      <c r="L305" s="239"/>
      <c r="M305" s="239"/>
      <c r="N305" s="239"/>
      <c r="O305" s="239"/>
      <c r="P305" s="239"/>
      <c r="Q305" s="239"/>
      <c r="R305" s="239"/>
      <c r="S305" s="239"/>
      <c r="T305" s="239"/>
      <c r="U305" s="239"/>
      <c r="V305" s="239"/>
      <c r="W305" s="239"/>
      <c r="X305" s="239"/>
      <c r="Y305" s="239"/>
      <c r="Z305" s="239"/>
    </row>
    <row r="306" spans="1:26" ht="14.25" customHeight="1">
      <c r="A306" s="239"/>
      <c r="B306" s="239"/>
      <c r="C306" s="239"/>
      <c r="D306" s="239"/>
      <c r="E306" s="239"/>
      <c r="F306" s="239"/>
      <c r="G306" s="239"/>
      <c r="H306" s="239"/>
      <c r="I306" s="239"/>
      <c r="J306" s="239"/>
      <c r="K306" s="239"/>
      <c r="L306" s="239"/>
      <c r="M306" s="239"/>
      <c r="N306" s="239"/>
      <c r="O306" s="239"/>
      <c r="P306" s="239"/>
      <c r="Q306" s="239"/>
      <c r="R306" s="239"/>
      <c r="S306" s="239"/>
      <c r="T306" s="239"/>
      <c r="U306" s="239"/>
      <c r="V306" s="239"/>
      <c r="W306" s="239"/>
      <c r="X306" s="239"/>
      <c r="Y306" s="239"/>
      <c r="Z306" s="239"/>
    </row>
    <row r="307" spans="1:26" ht="14.25" customHeight="1">
      <c r="A307" s="239"/>
      <c r="B307" s="239"/>
      <c r="C307" s="239"/>
      <c r="D307" s="239"/>
      <c r="E307" s="239"/>
      <c r="F307" s="239"/>
      <c r="G307" s="239"/>
      <c r="H307" s="239"/>
      <c r="I307" s="239"/>
      <c r="J307" s="239"/>
      <c r="K307" s="239"/>
      <c r="L307" s="239"/>
      <c r="M307" s="239"/>
      <c r="N307" s="239"/>
      <c r="O307" s="239"/>
      <c r="P307" s="239"/>
      <c r="Q307" s="239"/>
      <c r="R307" s="239"/>
      <c r="S307" s="239"/>
      <c r="T307" s="239"/>
      <c r="U307" s="239"/>
      <c r="V307" s="239"/>
      <c r="W307" s="239"/>
      <c r="X307" s="239"/>
      <c r="Y307" s="239"/>
      <c r="Z307" s="239"/>
    </row>
    <row r="308" spans="1:26" ht="14.25" customHeight="1">
      <c r="A308" s="239"/>
      <c r="B308" s="239"/>
      <c r="C308" s="239"/>
      <c r="D308" s="239"/>
      <c r="E308" s="239"/>
      <c r="F308" s="239"/>
      <c r="G308" s="239"/>
      <c r="H308" s="239"/>
      <c r="I308" s="239"/>
      <c r="J308" s="239"/>
      <c r="K308" s="239"/>
      <c r="L308" s="239"/>
      <c r="M308" s="239"/>
      <c r="N308" s="239"/>
      <c r="O308" s="239"/>
      <c r="P308" s="239"/>
      <c r="Q308" s="239"/>
      <c r="R308" s="239"/>
      <c r="S308" s="239"/>
      <c r="T308" s="239"/>
      <c r="U308" s="239"/>
      <c r="V308" s="239"/>
      <c r="W308" s="239"/>
      <c r="X308" s="239"/>
      <c r="Y308" s="239"/>
      <c r="Z308" s="239"/>
    </row>
    <row r="309" spans="1:26" ht="14.25" customHeight="1">
      <c r="A309" s="239"/>
      <c r="B309" s="239"/>
      <c r="C309" s="239"/>
      <c r="D309" s="239"/>
      <c r="E309" s="239"/>
      <c r="F309" s="239"/>
      <c r="G309" s="239"/>
      <c r="H309" s="239"/>
      <c r="I309" s="239"/>
      <c r="J309" s="239"/>
      <c r="K309" s="239"/>
      <c r="L309" s="239"/>
      <c r="M309" s="239"/>
      <c r="N309" s="239"/>
      <c r="O309" s="239"/>
      <c r="P309" s="239"/>
      <c r="Q309" s="239"/>
      <c r="R309" s="239"/>
      <c r="S309" s="239"/>
      <c r="T309" s="239"/>
      <c r="U309" s="239"/>
      <c r="V309" s="239"/>
      <c r="W309" s="239"/>
      <c r="X309" s="239"/>
      <c r="Y309" s="239"/>
      <c r="Z309" s="239"/>
    </row>
    <row r="310" spans="1:26" ht="14.25" customHeight="1">
      <c r="A310" s="239"/>
      <c r="B310" s="239"/>
      <c r="C310" s="239"/>
      <c r="D310" s="239"/>
      <c r="E310" s="239"/>
      <c r="F310" s="239"/>
      <c r="G310" s="239"/>
      <c r="H310" s="239"/>
      <c r="I310" s="239"/>
      <c r="J310" s="239"/>
      <c r="K310" s="239"/>
      <c r="L310" s="239"/>
      <c r="M310" s="239"/>
      <c r="N310" s="239"/>
      <c r="O310" s="239"/>
      <c r="P310" s="239"/>
      <c r="Q310" s="239"/>
      <c r="R310" s="239"/>
      <c r="S310" s="239"/>
      <c r="T310" s="239"/>
      <c r="U310" s="239"/>
      <c r="V310" s="239"/>
      <c r="W310" s="239"/>
      <c r="X310" s="239"/>
      <c r="Y310" s="239"/>
      <c r="Z310" s="239"/>
    </row>
    <row r="311" spans="1:26" ht="14.25" customHeight="1">
      <c r="A311" s="239"/>
      <c r="B311" s="239"/>
      <c r="C311" s="239"/>
      <c r="D311" s="239"/>
      <c r="E311" s="239"/>
      <c r="F311" s="239"/>
      <c r="G311" s="239"/>
      <c r="H311" s="239"/>
      <c r="I311" s="239"/>
      <c r="J311" s="239"/>
      <c r="K311" s="239"/>
      <c r="L311" s="239"/>
      <c r="M311" s="239"/>
      <c r="N311" s="239"/>
      <c r="O311" s="239"/>
      <c r="P311" s="239"/>
      <c r="Q311" s="239"/>
      <c r="R311" s="239"/>
      <c r="S311" s="239"/>
      <c r="T311" s="239"/>
      <c r="U311" s="239"/>
      <c r="V311" s="239"/>
      <c r="W311" s="239"/>
      <c r="X311" s="239"/>
      <c r="Y311" s="239"/>
      <c r="Z311" s="239"/>
    </row>
    <row r="312" spans="1:26" ht="14.25" customHeight="1">
      <c r="A312" s="239"/>
      <c r="B312" s="239"/>
      <c r="C312" s="239"/>
      <c r="D312" s="239"/>
      <c r="E312" s="239"/>
      <c r="F312" s="239"/>
      <c r="G312" s="239"/>
      <c r="H312" s="239"/>
      <c r="I312" s="239"/>
      <c r="J312" s="239"/>
      <c r="K312" s="239"/>
      <c r="L312" s="239"/>
      <c r="M312" s="239"/>
      <c r="N312" s="239"/>
      <c r="O312" s="239"/>
      <c r="P312" s="239"/>
      <c r="Q312" s="239"/>
      <c r="R312" s="239"/>
      <c r="S312" s="239"/>
      <c r="T312" s="239"/>
      <c r="U312" s="239"/>
      <c r="V312" s="239"/>
      <c r="W312" s="239"/>
      <c r="X312" s="239"/>
      <c r="Y312" s="239"/>
      <c r="Z312" s="239"/>
    </row>
    <row r="313" spans="1:26" ht="14.25" customHeight="1">
      <c r="A313" s="239"/>
      <c r="B313" s="239"/>
      <c r="C313" s="239"/>
      <c r="D313" s="239"/>
      <c r="E313" s="239"/>
      <c r="F313" s="239"/>
      <c r="G313" s="239"/>
      <c r="H313" s="239"/>
      <c r="I313" s="239"/>
      <c r="J313" s="239"/>
      <c r="K313" s="239"/>
      <c r="L313" s="239"/>
      <c r="M313" s="239"/>
      <c r="N313" s="239"/>
      <c r="O313" s="239"/>
      <c r="P313" s="239"/>
      <c r="Q313" s="239"/>
      <c r="R313" s="239"/>
      <c r="S313" s="239"/>
      <c r="T313" s="239"/>
      <c r="U313" s="239"/>
      <c r="V313" s="239"/>
      <c r="W313" s="239"/>
      <c r="X313" s="239"/>
      <c r="Y313" s="239"/>
      <c r="Z313" s="239"/>
    </row>
    <row r="314" spans="1:26" ht="14.25" customHeight="1">
      <c r="A314" s="239"/>
      <c r="B314" s="239"/>
      <c r="C314" s="239"/>
      <c r="D314" s="239"/>
      <c r="E314" s="239"/>
      <c r="F314" s="239"/>
      <c r="G314" s="239"/>
      <c r="H314" s="239"/>
      <c r="I314" s="239"/>
      <c r="J314" s="239"/>
      <c r="K314" s="239"/>
      <c r="L314" s="239"/>
      <c r="M314" s="239"/>
      <c r="N314" s="239"/>
      <c r="O314" s="239"/>
      <c r="P314" s="239"/>
      <c r="Q314" s="239"/>
      <c r="R314" s="239"/>
      <c r="S314" s="239"/>
      <c r="T314" s="239"/>
      <c r="U314" s="239"/>
      <c r="V314" s="239"/>
      <c r="W314" s="239"/>
      <c r="X314" s="239"/>
      <c r="Y314" s="239"/>
      <c r="Z314" s="239"/>
    </row>
    <row r="315" spans="1:26" ht="14.25" customHeight="1">
      <c r="A315" s="239"/>
      <c r="B315" s="239"/>
      <c r="C315" s="239"/>
      <c r="D315" s="239"/>
      <c r="E315" s="239"/>
      <c r="F315" s="239"/>
      <c r="G315" s="239"/>
      <c r="H315" s="239"/>
      <c r="I315" s="239"/>
      <c r="J315" s="239"/>
      <c r="K315" s="239"/>
      <c r="L315" s="239"/>
      <c r="M315" s="239"/>
      <c r="N315" s="239"/>
      <c r="O315" s="239"/>
      <c r="P315" s="239"/>
      <c r="Q315" s="239"/>
      <c r="R315" s="239"/>
      <c r="S315" s="239"/>
      <c r="T315" s="239"/>
      <c r="U315" s="239"/>
      <c r="V315" s="239"/>
      <c r="W315" s="239"/>
      <c r="X315" s="239"/>
      <c r="Y315" s="239"/>
      <c r="Z315" s="239"/>
    </row>
    <row r="316" spans="1:26" ht="14.25" customHeight="1">
      <c r="A316" s="239"/>
      <c r="B316" s="239"/>
      <c r="C316" s="239"/>
      <c r="D316" s="239"/>
      <c r="E316" s="239"/>
      <c r="F316" s="239"/>
      <c r="G316" s="239"/>
      <c r="H316" s="239"/>
      <c r="I316" s="239"/>
      <c r="J316" s="239"/>
      <c r="K316" s="239"/>
      <c r="L316" s="239"/>
      <c r="M316" s="239"/>
      <c r="N316" s="239"/>
      <c r="O316" s="239"/>
      <c r="P316" s="239"/>
      <c r="Q316" s="239"/>
      <c r="R316" s="239"/>
      <c r="S316" s="239"/>
      <c r="T316" s="239"/>
      <c r="U316" s="239"/>
      <c r="V316" s="239"/>
      <c r="W316" s="239"/>
      <c r="X316" s="239"/>
      <c r="Y316" s="239"/>
      <c r="Z316" s="239"/>
    </row>
    <row r="317" spans="1:26" ht="14.25" customHeight="1">
      <c r="A317" s="239"/>
      <c r="B317" s="239"/>
      <c r="C317" s="239"/>
      <c r="D317" s="239"/>
      <c r="E317" s="239"/>
      <c r="F317" s="239"/>
      <c r="G317" s="239"/>
      <c r="H317" s="239"/>
      <c r="I317" s="239"/>
      <c r="J317" s="239"/>
      <c r="K317" s="239"/>
      <c r="L317" s="239"/>
      <c r="M317" s="239"/>
      <c r="N317" s="239"/>
      <c r="O317" s="239"/>
      <c r="P317" s="239"/>
      <c r="Q317" s="239"/>
      <c r="R317" s="239"/>
      <c r="S317" s="239"/>
      <c r="T317" s="239"/>
      <c r="U317" s="239"/>
      <c r="V317" s="239"/>
      <c r="W317" s="239"/>
      <c r="X317" s="239"/>
      <c r="Y317" s="239"/>
      <c r="Z317" s="239"/>
    </row>
    <row r="318" spans="1:26" ht="14.25" customHeight="1">
      <c r="A318" s="239"/>
      <c r="B318" s="239"/>
      <c r="C318" s="239"/>
      <c r="D318" s="239"/>
      <c r="E318" s="239"/>
      <c r="F318" s="239"/>
      <c r="G318" s="239"/>
      <c r="H318" s="239"/>
      <c r="I318" s="239"/>
      <c r="J318" s="239"/>
      <c r="K318" s="239"/>
      <c r="L318" s="239"/>
      <c r="M318" s="239"/>
      <c r="N318" s="239"/>
      <c r="O318" s="239"/>
      <c r="P318" s="239"/>
      <c r="Q318" s="239"/>
      <c r="R318" s="239"/>
      <c r="S318" s="239"/>
      <c r="T318" s="239"/>
      <c r="U318" s="239"/>
      <c r="V318" s="239"/>
      <c r="W318" s="239"/>
      <c r="X318" s="239"/>
      <c r="Y318" s="239"/>
      <c r="Z318" s="239"/>
    </row>
    <row r="319" spans="1:26" ht="14.25" customHeight="1">
      <c r="A319" s="239"/>
      <c r="B319" s="239"/>
      <c r="C319" s="239"/>
      <c r="D319" s="239"/>
      <c r="E319" s="239"/>
      <c r="F319" s="239"/>
      <c r="G319" s="239"/>
      <c r="H319" s="239"/>
      <c r="I319" s="239"/>
      <c r="J319" s="239"/>
      <c r="K319" s="239"/>
      <c r="L319" s="239"/>
      <c r="M319" s="239"/>
      <c r="N319" s="239"/>
      <c r="O319" s="239"/>
      <c r="P319" s="239"/>
      <c r="Q319" s="239"/>
      <c r="R319" s="239"/>
      <c r="S319" s="239"/>
      <c r="T319" s="239"/>
      <c r="U319" s="239"/>
      <c r="V319" s="239"/>
      <c r="W319" s="239"/>
      <c r="X319" s="239"/>
      <c r="Y319" s="239"/>
      <c r="Z319" s="239"/>
    </row>
    <row r="320" spans="1:26" ht="14.25" customHeight="1">
      <c r="A320" s="239"/>
      <c r="B320" s="239"/>
      <c r="C320" s="239"/>
      <c r="D320" s="239"/>
      <c r="E320" s="239"/>
      <c r="F320" s="239"/>
      <c r="G320" s="239"/>
      <c r="H320" s="239"/>
      <c r="I320" s="239"/>
      <c r="J320" s="239"/>
      <c r="K320" s="239"/>
      <c r="L320" s="239"/>
      <c r="M320" s="239"/>
      <c r="N320" s="239"/>
      <c r="O320" s="239"/>
      <c r="P320" s="239"/>
      <c r="Q320" s="239"/>
      <c r="R320" s="239"/>
      <c r="S320" s="239"/>
      <c r="T320" s="239"/>
      <c r="U320" s="239"/>
      <c r="V320" s="239"/>
      <c r="W320" s="239"/>
      <c r="X320" s="239"/>
      <c r="Y320" s="239"/>
      <c r="Z320" s="239"/>
    </row>
    <row r="321" spans="1:26" ht="14.25" customHeight="1">
      <c r="A321" s="239"/>
      <c r="B321" s="239"/>
      <c r="C321" s="239"/>
      <c r="D321" s="239"/>
      <c r="E321" s="239"/>
      <c r="F321" s="239"/>
      <c r="G321" s="239"/>
      <c r="H321" s="239"/>
      <c r="I321" s="239"/>
      <c r="J321" s="239"/>
      <c r="K321" s="239"/>
      <c r="L321" s="239"/>
      <c r="M321" s="239"/>
      <c r="N321" s="239"/>
      <c r="O321" s="239"/>
      <c r="P321" s="239"/>
      <c r="Q321" s="239"/>
      <c r="R321" s="239"/>
      <c r="S321" s="239"/>
      <c r="T321" s="239"/>
      <c r="U321" s="239"/>
      <c r="V321" s="239"/>
      <c r="W321" s="239"/>
      <c r="X321" s="239"/>
      <c r="Y321" s="239"/>
      <c r="Z321" s="239"/>
    </row>
    <row r="322" spans="1:26" ht="14.25" customHeight="1">
      <c r="A322" s="239"/>
      <c r="B322" s="239"/>
      <c r="C322" s="239"/>
      <c r="D322" s="239"/>
      <c r="E322" s="239"/>
      <c r="F322" s="239"/>
      <c r="G322" s="239"/>
      <c r="H322" s="239"/>
      <c r="I322" s="239"/>
      <c r="J322" s="239"/>
      <c r="K322" s="239"/>
      <c r="L322" s="239"/>
      <c r="M322" s="239"/>
      <c r="N322" s="239"/>
      <c r="O322" s="239"/>
      <c r="P322" s="239"/>
      <c r="Q322" s="239"/>
      <c r="R322" s="239"/>
      <c r="S322" s="239"/>
      <c r="T322" s="239"/>
      <c r="U322" s="239"/>
      <c r="V322" s="239"/>
      <c r="W322" s="239"/>
      <c r="X322" s="239"/>
      <c r="Y322" s="239"/>
      <c r="Z322" s="239"/>
    </row>
    <row r="323" spans="1:26" ht="14.25" customHeight="1">
      <c r="A323" s="239"/>
      <c r="B323" s="239"/>
      <c r="C323" s="239"/>
      <c r="D323" s="239"/>
      <c r="E323" s="239"/>
      <c r="F323" s="239"/>
      <c r="G323" s="239"/>
      <c r="H323" s="239"/>
      <c r="I323" s="239"/>
      <c r="J323" s="239"/>
      <c r="K323" s="239"/>
      <c r="L323" s="239"/>
      <c r="M323" s="239"/>
      <c r="N323" s="239"/>
      <c r="O323" s="239"/>
      <c r="P323" s="239"/>
      <c r="Q323" s="239"/>
      <c r="R323" s="239"/>
      <c r="S323" s="239"/>
      <c r="T323" s="239"/>
      <c r="U323" s="239"/>
      <c r="V323" s="239"/>
      <c r="W323" s="239"/>
      <c r="X323" s="239"/>
      <c r="Y323" s="239"/>
      <c r="Z323" s="239"/>
    </row>
    <row r="324" spans="1:26" ht="14.25" customHeight="1">
      <c r="A324" s="239"/>
      <c r="B324" s="239"/>
      <c r="C324" s="239"/>
      <c r="D324" s="239"/>
      <c r="E324" s="239"/>
      <c r="F324" s="239"/>
      <c r="G324" s="239"/>
      <c r="H324" s="239"/>
      <c r="I324" s="239"/>
      <c r="J324" s="239"/>
      <c r="K324" s="239"/>
      <c r="L324" s="239"/>
      <c r="M324" s="239"/>
      <c r="N324" s="239"/>
      <c r="O324" s="239"/>
      <c r="P324" s="239"/>
      <c r="Q324" s="239"/>
      <c r="R324" s="239"/>
      <c r="S324" s="239"/>
      <c r="T324" s="239"/>
      <c r="U324" s="239"/>
      <c r="V324" s="239"/>
      <c r="W324" s="239"/>
      <c r="X324" s="239"/>
      <c r="Y324" s="239"/>
      <c r="Z324" s="239"/>
    </row>
    <row r="325" spans="1:26" ht="14.25" customHeight="1">
      <c r="A325" s="239"/>
      <c r="B325" s="239"/>
      <c r="C325" s="239"/>
      <c r="D325" s="239"/>
      <c r="E325" s="239"/>
      <c r="F325" s="239"/>
      <c r="G325" s="239"/>
      <c r="H325" s="239"/>
      <c r="I325" s="239"/>
      <c r="J325" s="239"/>
      <c r="K325" s="239"/>
      <c r="L325" s="239"/>
      <c r="M325" s="239"/>
      <c r="N325" s="239"/>
      <c r="O325" s="239"/>
      <c r="P325" s="239"/>
      <c r="Q325" s="239"/>
      <c r="R325" s="239"/>
      <c r="S325" s="239"/>
      <c r="T325" s="239"/>
      <c r="U325" s="239"/>
      <c r="V325" s="239"/>
      <c r="W325" s="239"/>
      <c r="X325" s="239"/>
      <c r="Y325" s="239"/>
      <c r="Z325" s="239"/>
    </row>
    <row r="326" spans="1:26" ht="14.25" customHeight="1">
      <c r="A326" s="239"/>
      <c r="B326" s="239"/>
      <c r="C326" s="239"/>
      <c r="D326" s="239"/>
      <c r="E326" s="239"/>
      <c r="F326" s="239"/>
      <c r="G326" s="239"/>
      <c r="H326" s="239"/>
      <c r="I326" s="239"/>
      <c r="J326" s="239"/>
      <c r="K326" s="239"/>
      <c r="L326" s="239"/>
      <c r="M326" s="239"/>
      <c r="N326" s="239"/>
      <c r="O326" s="239"/>
      <c r="P326" s="239"/>
      <c r="Q326" s="239"/>
      <c r="R326" s="239"/>
      <c r="S326" s="239"/>
      <c r="T326" s="239"/>
      <c r="U326" s="239"/>
      <c r="V326" s="239"/>
      <c r="W326" s="239"/>
      <c r="X326" s="239"/>
      <c r="Y326" s="239"/>
      <c r="Z326" s="239"/>
    </row>
    <row r="327" spans="1:26" ht="14.25" customHeight="1">
      <c r="A327" s="239"/>
      <c r="B327" s="239"/>
      <c r="C327" s="239"/>
      <c r="D327" s="239"/>
      <c r="E327" s="239"/>
      <c r="F327" s="239"/>
      <c r="G327" s="239"/>
      <c r="H327" s="239"/>
      <c r="I327" s="239"/>
      <c r="J327" s="239"/>
      <c r="K327" s="239"/>
      <c r="L327" s="239"/>
      <c r="M327" s="239"/>
      <c r="N327" s="239"/>
      <c r="O327" s="239"/>
      <c r="P327" s="239"/>
      <c r="Q327" s="239"/>
      <c r="R327" s="239"/>
      <c r="S327" s="239"/>
      <c r="T327" s="239"/>
      <c r="U327" s="239"/>
      <c r="V327" s="239"/>
      <c r="W327" s="239"/>
      <c r="X327" s="239"/>
      <c r="Y327" s="239"/>
      <c r="Z327" s="239"/>
    </row>
    <row r="328" spans="1:26" ht="14.25" customHeight="1">
      <c r="A328" s="239"/>
      <c r="B328" s="239"/>
      <c r="C328" s="239"/>
      <c r="D328" s="239"/>
      <c r="E328" s="239"/>
      <c r="F328" s="239"/>
      <c r="G328" s="239"/>
      <c r="H328" s="239"/>
      <c r="I328" s="239"/>
      <c r="J328" s="239"/>
      <c r="K328" s="239"/>
      <c r="L328" s="239"/>
      <c r="M328" s="239"/>
      <c r="N328" s="239"/>
      <c r="O328" s="239"/>
      <c r="P328" s="239"/>
      <c r="Q328" s="239"/>
      <c r="R328" s="239"/>
      <c r="S328" s="239"/>
      <c r="T328" s="239"/>
      <c r="U328" s="239"/>
      <c r="V328" s="239"/>
      <c r="W328" s="239"/>
      <c r="X328" s="239"/>
      <c r="Y328" s="239"/>
      <c r="Z328" s="239"/>
    </row>
    <row r="329" spans="1:26" ht="14.25" customHeight="1">
      <c r="A329" s="239"/>
      <c r="B329" s="239"/>
      <c r="C329" s="239"/>
      <c r="D329" s="239"/>
      <c r="E329" s="239"/>
      <c r="F329" s="239"/>
      <c r="G329" s="239"/>
      <c r="H329" s="239"/>
      <c r="I329" s="239"/>
      <c r="J329" s="239"/>
      <c r="K329" s="239"/>
      <c r="L329" s="239"/>
      <c r="M329" s="239"/>
      <c r="N329" s="239"/>
      <c r="O329" s="239"/>
      <c r="P329" s="239"/>
      <c r="Q329" s="239"/>
      <c r="R329" s="239"/>
      <c r="S329" s="239"/>
      <c r="T329" s="239"/>
      <c r="U329" s="239"/>
      <c r="V329" s="239"/>
      <c r="W329" s="239"/>
      <c r="X329" s="239"/>
      <c r="Y329" s="239"/>
      <c r="Z329" s="239"/>
    </row>
    <row r="330" spans="1:26" ht="14.25" customHeight="1">
      <c r="A330" s="239"/>
      <c r="B330" s="239"/>
      <c r="C330" s="239"/>
      <c r="D330" s="239"/>
      <c r="E330" s="239"/>
      <c r="F330" s="239"/>
      <c r="G330" s="239"/>
      <c r="H330" s="239"/>
      <c r="I330" s="239"/>
      <c r="J330" s="239"/>
      <c r="K330" s="239"/>
      <c r="L330" s="239"/>
      <c r="M330" s="239"/>
      <c r="N330" s="239"/>
      <c r="O330" s="239"/>
      <c r="P330" s="239"/>
      <c r="Q330" s="239"/>
      <c r="R330" s="239"/>
      <c r="S330" s="239"/>
      <c r="T330" s="239"/>
      <c r="U330" s="239"/>
      <c r="V330" s="239"/>
      <c r="W330" s="239"/>
      <c r="X330" s="239"/>
      <c r="Y330" s="239"/>
      <c r="Z330" s="239"/>
    </row>
    <row r="331" spans="1:26" ht="14.25" customHeight="1">
      <c r="A331" s="239"/>
      <c r="B331" s="239"/>
      <c r="C331" s="239"/>
      <c r="D331" s="239"/>
      <c r="E331" s="239"/>
      <c r="F331" s="239"/>
      <c r="G331" s="239"/>
      <c r="H331" s="239"/>
      <c r="I331" s="239"/>
      <c r="J331" s="239"/>
      <c r="K331" s="239"/>
      <c r="L331" s="239"/>
      <c r="M331" s="239"/>
      <c r="N331" s="239"/>
      <c r="O331" s="239"/>
      <c r="P331" s="239"/>
      <c r="Q331" s="239"/>
      <c r="R331" s="239"/>
      <c r="S331" s="239"/>
      <c r="T331" s="239"/>
      <c r="U331" s="239"/>
      <c r="V331" s="239"/>
      <c r="W331" s="239"/>
      <c r="X331" s="239"/>
      <c r="Y331" s="239"/>
      <c r="Z331" s="239"/>
    </row>
    <row r="332" spans="1:26" ht="14.25" customHeight="1">
      <c r="A332" s="239"/>
      <c r="B332" s="239"/>
      <c r="C332" s="239"/>
      <c r="D332" s="239"/>
      <c r="E332" s="239"/>
      <c r="F332" s="239"/>
      <c r="G332" s="239"/>
      <c r="H332" s="239"/>
      <c r="I332" s="239"/>
      <c r="J332" s="239"/>
      <c r="K332" s="239"/>
      <c r="L332" s="239"/>
      <c r="M332" s="239"/>
      <c r="N332" s="239"/>
      <c r="O332" s="239"/>
      <c r="P332" s="239"/>
      <c r="Q332" s="239"/>
      <c r="R332" s="239"/>
      <c r="S332" s="239"/>
      <c r="T332" s="239"/>
      <c r="U332" s="239"/>
      <c r="V332" s="239"/>
      <c r="W332" s="239"/>
      <c r="X332" s="239"/>
      <c r="Y332" s="239"/>
      <c r="Z332" s="239"/>
    </row>
    <row r="333" spans="1:26" ht="14.25" customHeight="1">
      <c r="A333" s="239"/>
      <c r="B333" s="239"/>
      <c r="C333" s="239"/>
      <c r="D333" s="239"/>
      <c r="E333" s="239"/>
      <c r="F333" s="239"/>
      <c r="G333" s="239"/>
      <c r="H333" s="239"/>
      <c r="I333" s="239"/>
      <c r="J333" s="239"/>
      <c r="K333" s="239"/>
      <c r="L333" s="239"/>
      <c r="M333" s="239"/>
      <c r="N333" s="239"/>
      <c r="O333" s="239"/>
      <c r="P333" s="239"/>
      <c r="Q333" s="239"/>
      <c r="R333" s="239"/>
      <c r="S333" s="239"/>
      <c r="T333" s="239"/>
      <c r="U333" s="239"/>
      <c r="V333" s="239"/>
      <c r="W333" s="239"/>
      <c r="X333" s="239"/>
      <c r="Y333" s="239"/>
      <c r="Z333" s="239"/>
    </row>
    <row r="334" spans="1:26" ht="14.25" customHeight="1">
      <c r="A334" s="239"/>
      <c r="B334" s="239"/>
      <c r="C334" s="239"/>
      <c r="D334" s="239"/>
      <c r="E334" s="239"/>
      <c r="F334" s="239"/>
      <c r="G334" s="239"/>
      <c r="H334" s="239"/>
      <c r="I334" s="239"/>
      <c r="J334" s="239"/>
      <c r="K334" s="239"/>
      <c r="L334" s="239"/>
      <c r="M334" s="239"/>
      <c r="N334" s="239"/>
      <c r="O334" s="239"/>
      <c r="P334" s="239"/>
      <c r="Q334" s="239"/>
      <c r="R334" s="239"/>
      <c r="S334" s="239"/>
      <c r="T334" s="239"/>
      <c r="U334" s="239"/>
      <c r="V334" s="239"/>
      <c r="W334" s="239"/>
      <c r="X334" s="239"/>
      <c r="Y334" s="239"/>
      <c r="Z334" s="239"/>
    </row>
    <row r="335" spans="1:26" ht="14.25" customHeight="1">
      <c r="A335" s="239"/>
      <c r="B335" s="239"/>
      <c r="C335" s="239"/>
      <c r="D335" s="239"/>
      <c r="E335" s="239"/>
      <c r="F335" s="239"/>
      <c r="G335" s="239"/>
      <c r="H335" s="239"/>
      <c r="I335" s="239"/>
      <c r="J335" s="239"/>
      <c r="K335" s="239"/>
      <c r="L335" s="239"/>
      <c r="M335" s="239"/>
      <c r="N335" s="239"/>
      <c r="O335" s="239"/>
      <c r="P335" s="239"/>
      <c r="Q335" s="239"/>
      <c r="R335" s="239"/>
      <c r="S335" s="239"/>
      <c r="T335" s="239"/>
      <c r="U335" s="239"/>
      <c r="V335" s="239"/>
      <c r="W335" s="239"/>
      <c r="X335" s="239"/>
      <c r="Y335" s="239"/>
      <c r="Z335" s="239"/>
    </row>
    <row r="336" spans="1:26" ht="14.25" customHeight="1">
      <c r="A336" s="239"/>
      <c r="B336" s="239"/>
      <c r="C336" s="239"/>
      <c r="D336" s="239"/>
      <c r="E336" s="239"/>
      <c r="F336" s="239"/>
      <c r="G336" s="239"/>
      <c r="H336" s="239"/>
      <c r="I336" s="239"/>
      <c r="J336" s="239"/>
      <c r="K336" s="239"/>
      <c r="L336" s="239"/>
      <c r="M336" s="239"/>
      <c r="N336" s="239"/>
      <c r="O336" s="239"/>
      <c r="P336" s="239"/>
      <c r="Q336" s="239"/>
      <c r="R336" s="239"/>
      <c r="S336" s="239"/>
      <c r="T336" s="239"/>
      <c r="U336" s="239"/>
      <c r="V336" s="239"/>
      <c r="W336" s="239"/>
      <c r="X336" s="239"/>
      <c r="Y336" s="239"/>
      <c r="Z336" s="239"/>
    </row>
    <row r="337" spans="1:26" ht="14.25" customHeight="1">
      <c r="A337" s="239"/>
      <c r="B337" s="239"/>
      <c r="C337" s="239"/>
      <c r="D337" s="239"/>
      <c r="E337" s="239"/>
      <c r="F337" s="239"/>
      <c r="G337" s="239"/>
      <c r="H337" s="239"/>
      <c r="I337" s="239"/>
      <c r="J337" s="239"/>
      <c r="K337" s="239"/>
      <c r="L337" s="239"/>
      <c r="M337" s="239"/>
      <c r="N337" s="239"/>
      <c r="O337" s="239"/>
      <c r="P337" s="239"/>
      <c r="Q337" s="239"/>
      <c r="R337" s="239"/>
      <c r="S337" s="239"/>
      <c r="T337" s="239"/>
      <c r="U337" s="239"/>
      <c r="V337" s="239"/>
      <c r="W337" s="239"/>
      <c r="X337" s="239"/>
      <c r="Y337" s="239"/>
      <c r="Z337" s="239"/>
    </row>
    <row r="338" spans="1:26" ht="14.25" customHeight="1">
      <c r="A338" s="239"/>
      <c r="B338" s="239"/>
      <c r="C338" s="239"/>
      <c r="D338" s="239"/>
      <c r="E338" s="239"/>
      <c r="F338" s="239"/>
      <c r="G338" s="239"/>
      <c r="H338" s="239"/>
      <c r="I338" s="239"/>
      <c r="J338" s="239"/>
      <c r="K338" s="239"/>
      <c r="L338" s="239"/>
      <c r="M338" s="239"/>
      <c r="N338" s="239"/>
      <c r="O338" s="239"/>
      <c r="P338" s="239"/>
      <c r="Q338" s="239"/>
      <c r="R338" s="239"/>
      <c r="S338" s="239"/>
      <c r="T338" s="239"/>
      <c r="U338" s="239"/>
      <c r="V338" s="239"/>
      <c r="W338" s="239"/>
      <c r="X338" s="239"/>
      <c r="Y338" s="239"/>
      <c r="Z338" s="239"/>
    </row>
    <row r="339" spans="1:26" ht="14.25" customHeight="1">
      <c r="A339" s="239"/>
      <c r="B339" s="239"/>
      <c r="C339" s="239"/>
      <c r="D339" s="239"/>
      <c r="E339" s="239"/>
      <c r="F339" s="239"/>
      <c r="G339" s="239"/>
      <c r="H339" s="239"/>
      <c r="I339" s="239"/>
      <c r="J339" s="239"/>
      <c r="K339" s="239"/>
      <c r="L339" s="239"/>
      <c r="M339" s="239"/>
      <c r="N339" s="239"/>
      <c r="O339" s="239"/>
      <c r="P339" s="239"/>
      <c r="Q339" s="239"/>
      <c r="R339" s="239"/>
      <c r="S339" s="239"/>
      <c r="T339" s="239"/>
      <c r="U339" s="239"/>
      <c r="V339" s="239"/>
      <c r="W339" s="239"/>
      <c r="X339" s="239"/>
      <c r="Y339" s="239"/>
      <c r="Z339" s="239"/>
    </row>
    <row r="340" spans="1:26" ht="14.25" customHeight="1">
      <c r="A340" s="239"/>
      <c r="B340" s="239"/>
      <c r="C340" s="239"/>
      <c r="D340" s="239"/>
      <c r="E340" s="239"/>
      <c r="F340" s="239"/>
      <c r="G340" s="239"/>
      <c r="H340" s="239"/>
      <c r="I340" s="239"/>
      <c r="J340" s="239"/>
      <c r="K340" s="239"/>
      <c r="L340" s="239"/>
      <c r="M340" s="239"/>
      <c r="N340" s="239"/>
      <c r="O340" s="239"/>
      <c r="P340" s="239"/>
      <c r="Q340" s="239"/>
      <c r="R340" s="239"/>
      <c r="S340" s="239"/>
      <c r="T340" s="239"/>
      <c r="U340" s="239"/>
      <c r="V340" s="239"/>
      <c r="W340" s="239"/>
      <c r="X340" s="239"/>
      <c r="Y340" s="239"/>
      <c r="Z340" s="239"/>
    </row>
    <row r="341" spans="1:26" ht="14.25" customHeight="1">
      <c r="A341" s="239"/>
      <c r="B341" s="239"/>
      <c r="C341" s="239"/>
      <c r="D341" s="239"/>
      <c r="E341" s="239"/>
      <c r="F341" s="239"/>
      <c r="G341" s="239"/>
      <c r="H341" s="239"/>
      <c r="I341" s="239"/>
      <c r="J341" s="239"/>
      <c r="K341" s="239"/>
      <c r="L341" s="239"/>
      <c r="M341" s="239"/>
      <c r="N341" s="239"/>
      <c r="O341" s="239"/>
      <c r="P341" s="239"/>
      <c r="Q341" s="239"/>
      <c r="R341" s="239"/>
      <c r="S341" s="239"/>
      <c r="T341" s="239"/>
      <c r="U341" s="239"/>
      <c r="V341" s="239"/>
      <c r="W341" s="239"/>
      <c r="X341" s="239"/>
      <c r="Y341" s="239"/>
      <c r="Z341" s="239"/>
    </row>
    <row r="342" spans="1:26" ht="14.25" customHeight="1">
      <c r="A342" s="239"/>
      <c r="B342" s="239"/>
      <c r="C342" s="239"/>
      <c r="D342" s="239"/>
      <c r="E342" s="239"/>
      <c r="F342" s="239"/>
      <c r="G342" s="239"/>
      <c r="H342" s="239"/>
      <c r="I342" s="239"/>
      <c r="J342" s="239"/>
      <c r="K342" s="239"/>
      <c r="L342" s="239"/>
      <c r="M342" s="239"/>
      <c r="N342" s="239"/>
      <c r="O342" s="239"/>
      <c r="P342" s="239"/>
      <c r="Q342" s="239"/>
      <c r="R342" s="239"/>
      <c r="S342" s="239"/>
      <c r="T342" s="239"/>
      <c r="U342" s="239"/>
      <c r="V342" s="239"/>
      <c r="W342" s="239"/>
      <c r="X342" s="239"/>
      <c r="Y342" s="239"/>
      <c r="Z342" s="239"/>
    </row>
    <row r="343" spans="1:26" ht="14.25" customHeight="1">
      <c r="A343" s="239"/>
      <c r="B343" s="239"/>
      <c r="C343" s="239"/>
      <c r="D343" s="239"/>
      <c r="E343" s="239"/>
      <c r="F343" s="239"/>
      <c r="G343" s="239"/>
      <c r="H343" s="239"/>
      <c r="I343" s="239"/>
      <c r="J343" s="239"/>
      <c r="K343" s="239"/>
      <c r="L343" s="239"/>
      <c r="M343" s="239"/>
      <c r="N343" s="239"/>
      <c r="O343" s="239"/>
      <c r="P343" s="239"/>
      <c r="Q343" s="239"/>
      <c r="R343" s="239"/>
      <c r="S343" s="239"/>
      <c r="T343" s="239"/>
      <c r="U343" s="239"/>
      <c r="V343" s="239"/>
      <c r="W343" s="239"/>
      <c r="X343" s="239"/>
      <c r="Y343" s="239"/>
      <c r="Z343" s="239"/>
    </row>
    <row r="344" spans="1:26" ht="14.25" customHeight="1">
      <c r="A344" s="239"/>
      <c r="B344" s="239"/>
      <c r="C344" s="239"/>
      <c r="D344" s="239"/>
      <c r="E344" s="239"/>
      <c r="F344" s="239"/>
      <c r="G344" s="239"/>
      <c r="H344" s="239"/>
      <c r="I344" s="239"/>
      <c r="J344" s="239"/>
      <c r="K344" s="239"/>
      <c r="L344" s="239"/>
      <c r="M344" s="239"/>
      <c r="N344" s="239"/>
      <c r="O344" s="239"/>
      <c r="P344" s="239"/>
      <c r="Q344" s="239"/>
      <c r="R344" s="239"/>
      <c r="S344" s="239"/>
      <c r="T344" s="239"/>
      <c r="U344" s="239"/>
      <c r="V344" s="239"/>
      <c r="W344" s="239"/>
      <c r="X344" s="239"/>
      <c r="Y344" s="239"/>
      <c r="Z344" s="239"/>
    </row>
    <row r="345" spans="1:26" ht="14.25" customHeight="1">
      <c r="A345" s="239"/>
      <c r="B345" s="239"/>
      <c r="C345" s="239"/>
      <c r="D345" s="239"/>
      <c r="E345" s="239"/>
      <c r="F345" s="239"/>
      <c r="G345" s="239"/>
      <c r="H345" s="239"/>
      <c r="I345" s="239"/>
      <c r="J345" s="239"/>
      <c r="K345" s="239"/>
      <c r="L345" s="239"/>
      <c r="M345" s="239"/>
      <c r="N345" s="239"/>
      <c r="O345" s="239"/>
      <c r="P345" s="239"/>
      <c r="Q345" s="239"/>
      <c r="R345" s="239"/>
      <c r="S345" s="239"/>
      <c r="T345" s="239"/>
      <c r="U345" s="239"/>
      <c r="V345" s="239"/>
      <c r="W345" s="239"/>
      <c r="X345" s="239"/>
      <c r="Y345" s="239"/>
      <c r="Z345" s="239"/>
    </row>
    <row r="346" spans="1:26" ht="14.25" customHeight="1">
      <c r="A346" s="239"/>
      <c r="B346" s="239"/>
      <c r="C346" s="239"/>
      <c r="D346" s="239"/>
      <c r="E346" s="239"/>
      <c r="F346" s="239"/>
      <c r="G346" s="239"/>
      <c r="H346" s="239"/>
      <c r="I346" s="239"/>
      <c r="J346" s="239"/>
      <c r="K346" s="239"/>
      <c r="L346" s="239"/>
      <c r="M346" s="239"/>
      <c r="N346" s="239"/>
      <c r="O346" s="239"/>
      <c r="P346" s="239"/>
      <c r="Q346" s="239"/>
      <c r="R346" s="239"/>
      <c r="S346" s="239"/>
      <c r="T346" s="239"/>
      <c r="U346" s="239"/>
      <c r="V346" s="239"/>
      <c r="W346" s="239"/>
      <c r="X346" s="239"/>
      <c r="Y346" s="239"/>
      <c r="Z346" s="239"/>
    </row>
    <row r="347" spans="1:26" ht="14.25" customHeight="1">
      <c r="A347" s="239"/>
      <c r="B347" s="239"/>
      <c r="C347" s="239"/>
      <c r="D347" s="239"/>
      <c r="E347" s="239"/>
      <c r="F347" s="239"/>
      <c r="G347" s="239"/>
      <c r="H347" s="239"/>
      <c r="I347" s="239"/>
      <c r="J347" s="239"/>
      <c r="K347" s="239"/>
      <c r="L347" s="239"/>
      <c r="M347" s="239"/>
      <c r="N347" s="239"/>
      <c r="O347" s="239"/>
      <c r="P347" s="239"/>
      <c r="Q347" s="239"/>
      <c r="R347" s="239"/>
      <c r="S347" s="239"/>
      <c r="T347" s="239"/>
      <c r="U347" s="239"/>
      <c r="V347" s="239"/>
      <c r="W347" s="239"/>
      <c r="X347" s="239"/>
      <c r="Y347" s="239"/>
      <c r="Z347" s="239"/>
    </row>
    <row r="348" spans="1:26" ht="14.25" customHeight="1">
      <c r="A348" s="239"/>
      <c r="B348" s="239"/>
      <c r="C348" s="239"/>
      <c r="D348" s="239"/>
      <c r="E348" s="239"/>
      <c r="F348" s="239"/>
      <c r="G348" s="239"/>
      <c r="H348" s="239"/>
      <c r="I348" s="239"/>
      <c r="J348" s="239"/>
      <c r="K348" s="239"/>
      <c r="L348" s="239"/>
      <c r="M348" s="239"/>
      <c r="N348" s="239"/>
      <c r="O348" s="239"/>
      <c r="P348" s="239"/>
      <c r="Q348" s="239"/>
      <c r="R348" s="239"/>
      <c r="S348" s="239"/>
      <c r="T348" s="239"/>
      <c r="U348" s="239"/>
      <c r="V348" s="239"/>
      <c r="W348" s="239"/>
      <c r="X348" s="239"/>
      <c r="Y348" s="239"/>
      <c r="Z348" s="239"/>
    </row>
    <row r="349" spans="1:26" ht="14.25" customHeight="1">
      <c r="A349" s="239"/>
      <c r="B349" s="239"/>
      <c r="C349" s="239"/>
      <c r="D349" s="239"/>
      <c r="E349" s="239"/>
      <c r="F349" s="239"/>
      <c r="G349" s="239"/>
      <c r="H349" s="239"/>
      <c r="I349" s="239"/>
      <c r="J349" s="239"/>
      <c r="K349" s="239"/>
      <c r="L349" s="239"/>
      <c r="M349" s="239"/>
      <c r="N349" s="239"/>
      <c r="O349" s="239"/>
      <c r="P349" s="239"/>
      <c r="Q349" s="239"/>
      <c r="R349" s="239"/>
      <c r="S349" s="239"/>
      <c r="T349" s="239"/>
      <c r="U349" s="239"/>
      <c r="V349" s="239"/>
      <c r="W349" s="239"/>
      <c r="X349" s="239"/>
      <c r="Y349" s="239"/>
      <c r="Z349" s="239"/>
    </row>
    <row r="350" spans="1:26" ht="14.25" customHeight="1">
      <c r="A350" s="239"/>
      <c r="B350" s="239"/>
      <c r="C350" s="239"/>
      <c r="D350" s="239"/>
      <c r="E350" s="239"/>
      <c r="F350" s="239"/>
      <c r="G350" s="239"/>
      <c r="H350" s="239"/>
      <c r="I350" s="239"/>
      <c r="J350" s="239"/>
      <c r="K350" s="239"/>
      <c r="L350" s="239"/>
      <c r="M350" s="239"/>
      <c r="N350" s="239"/>
      <c r="O350" s="239"/>
      <c r="P350" s="239"/>
      <c r="Q350" s="239"/>
      <c r="R350" s="239"/>
      <c r="S350" s="239"/>
      <c r="T350" s="239"/>
      <c r="U350" s="239"/>
      <c r="V350" s="239"/>
      <c r="W350" s="239"/>
      <c r="X350" s="239"/>
      <c r="Y350" s="239"/>
      <c r="Z350" s="239"/>
    </row>
    <row r="351" spans="1:26" ht="14.25" customHeight="1">
      <c r="A351" s="239"/>
      <c r="B351" s="239"/>
      <c r="C351" s="239"/>
      <c r="D351" s="239"/>
      <c r="E351" s="239"/>
      <c r="F351" s="239"/>
      <c r="G351" s="239"/>
      <c r="H351" s="239"/>
      <c r="I351" s="239"/>
      <c r="J351" s="239"/>
      <c r="K351" s="239"/>
      <c r="L351" s="239"/>
      <c r="M351" s="239"/>
      <c r="N351" s="239"/>
      <c r="O351" s="239"/>
      <c r="P351" s="239"/>
      <c r="Q351" s="239"/>
      <c r="R351" s="239"/>
      <c r="S351" s="239"/>
      <c r="T351" s="239"/>
      <c r="U351" s="239"/>
      <c r="V351" s="239"/>
      <c r="W351" s="239"/>
      <c r="X351" s="239"/>
      <c r="Y351" s="239"/>
      <c r="Z351" s="239"/>
    </row>
    <row r="352" spans="1:26" ht="14.25" customHeight="1">
      <c r="A352" s="239"/>
      <c r="B352" s="239"/>
      <c r="C352" s="239"/>
      <c r="D352" s="239"/>
      <c r="E352" s="239"/>
      <c r="F352" s="239"/>
      <c r="G352" s="239"/>
      <c r="H352" s="239"/>
      <c r="I352" s="239"/>
      <c r="J352" s="239"/>
      <c r="K352" s="239"/>
      <c r="L352" s="239"/>
      <c r="M352" s="239"/>
      <c r="N352" s="239"/>
      <c r="O352" s="239"/>
      <c r="P352" s="239"/>
      <c r="Q352" s="239"/>
      <c r="R352" s="239"/>
      <c r="S352" s="239"/>
      <c r="T352" s="239"/>
      <c r="U352" s="239"/>
      <c r="V352" s="239"/>
      <c r="W352" s="239"/>
      <c r="X352" s="239"/>
      <c r="Y352" s="239"/>
      <c r="Z352" s="239"/>
    </row>
    <row r="353" spans="1:26" ht="14.25" customHeight="1">
      <c r="A353" s="239"/>
      <c r="B353" s="239"/>
      <c r="C353" s="239"/>
      <c r="D353" s="239"/>
      <c r="E353" s="239"/>
      <c r="F353" s="239"/>
      <c r="G353" s="239"/>
      <c r="H353" s="239"/>
      <c r="I353" s="239"/>
      <c r="J353" s="239"/>
      <c r="K353" s="239"/>
      <c r="L353" s="239"/>
      <c r="M353" s="239"/>
      <c r="N353" s="239"/>
      <c r="O353" s="239"/>
      <c r="P353" s="239"/>
      <c r="Q353" s="239"/>
      <c r="R353" s="239"/>
      <c r="S353" s="239"/>
      <c r="T353" s="239"/>
      <c r="U353" s="239"/>
      <c r="V353" s="239"/>
      <c r="W353" s="239"/>
      <c r="X353" s="239"/>
      <c r="Y353" s="239"/>
      <c r="Z353" s="239"/>
    </row>
    <row r="354" spans="1:26" ht="14.25" customHeight="1">
      <c r="A354" s="239"/>
      <c r="B354" s="239"/>
      <c r="C354" s="239"/>
      <c r="D354" s="239"/>
      <c r="E354" s="239"/>
      <c r="F354" s="239"/>
      <c r="G354" s="239"/>
      <c r="H354" s="239"/>
      <c r="I354" s="239"/>
      <c r="J354" s="239"/>
      <c r="K354" s="239"/>
      <c r="L354" s="239"/>
      <c r="M354" s="239"/>
      <c r="N354" s="239"/>
      <c r="O354" s="239"/>
      <c r="P354" s="239"/>
      <c r="Q354" s="239"/>
      <c r="R354" s="239"/>
      <c r="S354" s="239"/>
      <c r="T354" s="239"/>
      <c r="U354" s="239"/>
      <c r="V354" s="239"/>
      <c r="W354" s="239"/>
      <c r="X354" s="239"/>
      <c r="Y354" s="239"/>
      <c r="Z354" s="239"/>
    </row>
    <row r="355" spans="1:26" ht="14.25" customHeight="1">
      <c r="A355" s="239"/>
      <c r="B355" s="239"/>
      <c r="C355" s="239"/>
      <c r="D355" s="239"/>
      <c r="E355" s="239"/>
      <c r="F355" s="239"/>
      <c r="G355" s="239"/>
      <c r="H355" s="239"/>
      <c r="I355" s="239"/>
      <c r="J355" s="239"/>
      <c r="K355" s="239"/>
      <c r="L355" s="239"/>
      <c r="M355" s="239"/>
      <c r="N355" s="239"/>
      <c r="O355" s="239"/>
      <c r="P355" s="239"/>
      <c r="Q355" s="239"/>
      <c r="R355" s="239"/>
      <c r="S355" s="239"/>
      <c r="T355" s="239"/>
      <c r="U355" s="239"/>
      <c r="V355" s="239"/>
      <c r="W355" s="239"/>
      <c r="X355" s="239"/>
      <c r="Y355" s="239"/>
      <c r="Z355" s="239"/>
    </row>
    <row r="356" spans="1:26" ht="14.25" customHeight="1">
      <c r="A356" s="239"/>
      <c r="B356" s="239"/>
      <c r="C356" s="239"/>
      <c r="D356" s="239"/>
      <c r="E356" s="239"/>
      <c r="F356" s="239"/>
      <c r="G356" s="239"/>
      <c r="H356" s="239"/>
      <c r="I356" s="239"/>
      <c r="J356" s="239"/>
      <c r="K356" s="239"/>
      <c r="L356" s="239"/>
      <c r="M356" s="239"/>
      <c r="N356" s="239"/>
      <c r="O356" s="239"/>
      <c r="P356" s="239"/>
      <c r="Q356" s="239"/>
      <c r="R356" s="239"/>
      <c r="S356" s="239"/>
      <c r="T356" s="239"/>
      <c r="U356" s="239"/>
      <c r="V356" s="239"/>
      <c r="W356" s="239"/>
      <c r="X356" s="239"/>
      <c r="Y356" s="239"/>
      <c r="Z356" s="239"/>
    </row>
    <row r="357" spans="1:26" ht="14.25" customHeight="1">
      <c r="A357" s="239"/>
      <c r="B357" s="239"/>
      <c r="C357" s="239"/>
      <c r="D357" s="239"/>
      <c r="E357" s="239"/>
      <c r="F357" s="239"/>
      <c r="G357" s="239"/>
      <c r="H357" s="239"/>
      <c r="I357" s="239"/>
      <c r="J357" s="239"/>
      <c r="K357" s="239"/>
      <c r="L357" s="239"/>
      <c r="M357" s="239"/>
      <c r="N357" s="239"/>
      <c r="O357" s="239"/>
      <c r="P357" s="239"/>
      <c r="Q357" s="239"/>
      <c r="R357" s="239"/>
      <c r="S357" s="239"/>
      <c r="T357" s="239"/>
      <c r="U357" s="239"/>
      <c r="V357" s="239"/>
      <c r="W357" s="239"/>
      <c r="X357" s="239"/>
      <c r="Y357" s="239"/>
      <c r="Z357" s="239"/>
    </row>
    <row r="358" spans="1:26" ht="14.25" customHeight="1">
      <c r="A358" s="239"/>
      <c r="B358" s="239"/>
      <c r="C358" s="239"/>
      <c r="D358" s="239"/>
      <c r="E358" s="239"/>
      <c r="F358" s="239"/>
      <c r="G358" s="239"/>
      <c r="H358" s="239"/>
      <c r="I358" s="239"/>
      <c r="J358" s="239"/>
      <c r="K358" s="239"/>
      <c r="L358" s="239"/>
      <c r="M358" s="239"/>
      <c r="N358" s="239"/>
      <c r="O358" s="239"/>
      <c r="P358" s="239"/>
      <c r="Q358" s="239"/>
      <c r="R358" s="239"/>
      <c r="S358" s="239"/>
      <c r="T358" s="239"/>
      <c r="U358" s="239"/>
      <c r="V358" s="239"/>
      <c r="W358" s="239"/>
      <c r="X358" s="239"/>
      <c r="Y358" s="239"/>
      <c r="Z358" s="239"/>
    </row>
    <row r="359" spans="1:26" ht="14.25" customHeight="1">
      <c r="A359" s="239"/>
      <c r="B359" s="239"/>
      <c r="C359" s="239"/>
      <c r="D359" s="239"/>
      <c r="E359" s="239"/>
      <c r="F359" s="239"/>
      <c r="G359" s="239"/>
      <c r="H359" s="239"/>
      <c r="I359" s="239"/>
      <c r="J359" s="239"/>
      <c r="K359" s="239"/>
      <c r="L359" s="239"/>
      <c r="M359" s="239"/>
      <c r="N359" s="239"/>
      <c r="O359" s="239"/>
      <c r="P359" s="239"/>
      <c r="Q359" s="239"/>
      <c r="R359" s="239"/>
      <c r="S359" s="239"/>
      <c r="T359" s="239"/>
      <c r="U359" s="239"/>
      <c r="V359" s="239"/>
      <c r="W359" s="239"/>
      <c r="X359" s="239"/>
      <c r="Y359" s="239"/>
      <c r="Z359" s="239"/>
    </row>
    <row r="360" spans="1:26" ht="14.25" customHeight="1">
      <c r="A360" s="239"/>
      <c r="B360" s="239"/>
      <c r="C360" s="239"/>
      <c r="D360" s="239"/>
      <c r="E360" s="239"/>
      <c r="F360" s="239"/>
      <c r="G360" s="239"/>
      <c r="H360" s="239"/>
      <c r="I360" s="239"/>
      <c r="J360" s="239"/>
      <c r="K360" s="239"/>
      <c r="L360" s="239"/>
      <c r="M360" s="239"/>
      <c r="N360" s="239"/>
      <c r="O360" s="239"/>
      <c r="P360" s="239"/>
      <c r="Q360" s="239"/>
      <c r="R360" s="239"/>
      <c r="S360" s="239"/>
      <c r="T360" s="239"/>
      <c r="U360" s="239"/>
      <c r="V360" s="239"/>
      <c r="W360" s="239"/>
      <c r="X360" s="239"/>
      <c r="Y360" s="239"/>
      <c r="Z360" s="239"/>
    </row>
    <row r="361" spans="1:26" ht="14.25" customHeight="1">
      <c r="A361" s="239"/>
      <c r="B361" s="239"/>
      <c r="C361" s="239"/>
      <c r="D361" s="239"/>
      <c r="E361" s="239"/>
      <c r="F361" s="239"/>
      <c r="G361" s="239"/>
      <c r="H361" s="239"/>
      <c r="I361" s="239"/>
      <c r="J361" s="239"/>
      <c r="K361" s="239"/>
      <c r="L361" s="239"/>
      <c r="M361" s="239"/>
      <c r="N361" s="239"/>
      <c r="O361" s="239"/>
      <c r="P361" s="239"/>
      <c r="Q361" s="239"/>
      <c r="R361" s="239"/>
      <c r="S361" s="239"/>
      <c r="T361" s="239"/>
      <c r="U361" s="239"/>
      <c r="V361" s="239"/>
      <c r="W361" s="239"/>
      <c r="X361" s="239"/>
      <c r="Y361" s="239"/>
      <c r="Z361" s="239"/>
    </row>
    <row r="362" spans="1:26" ht="14.25" customHeight="1">
      <c r="A362" s="239"/>
      <c r="B362" s="239"/>
      <c r="C362" s="239"/>
      <c r="D362" s="239"/>
      <c r="E362" s="239"/>
      <c r="F362" s="239"/>
      <c r="G362" s="239"/>
      <c r="H362" s="239"/>
      <c r="I362" s="239"/>
      <c r="J362" s="239"/>
      <c r="K362" s="239"/>
      <c r="L362" s="239"/>
      <c r="M362" s="239"/>
      <c r="N362" s="239"/>
      <c r="O362" s="239"/>
      <c r="P362" s="239"/>
      <c r="Q362" s="239"/>
      <c r="R362" s="239"/>
      <c r="S362" s="239"/>
      <c r="T362" s="239"/>
      <c r="U362" s="239"/>
      <c r="V362" s="239"/>
      <c r="W362" s="239"/>
      <c r="X362" s="239"/>
      <c r="Y362" s="239"/>
      <c r="Z362" s="239"/>
    </row>
    <row r="363" spans="1:26" ht="14.25" customHeight="1">
      <c r="A363" s="239"/>
      <c r="B363" s="239"/>
      <c r="C363" s="239"/>
      <c r="D363" s="239"/>
      <c r="E363" s="239"/>
      <c r="F363" s="239"/>
      <c r="G363" s="239"/>
      <c r="H363" s="239"/>
      <c r="I363" s="239"/>
      <c r="J363" s="239"/>
      <c r="K363" s="239"/>
      <c r="L363" s="239"/>
      <c r="M363" s="239"/>
      <c r="N363" s="239"/>
      <c r="O363" s="239"/>
      <c r="P363" s="239"/>
      <c r="Q363" s="239"/>
      <c r="R363" s="239"/>
      <c r="S363" s="239"/>
      <c r="T363" s="239"/>
      <c r="U363" s="239"/>
      <c r="V363" s="239"/>
      <c r="W363" s="239"/>
      <c r="X363" s="239"/>
      <c r="Y363" s="239"/>
      <c r="Z363" s="239"/>
    </row>
    <row r="364" spans="1:26" ht="14.25" customHeight="1">
      <c r="A364" s="239"/>
      <c r="B364" s="239"/>
      <c r="C364" s="239"/>
      <c r="D364" s="239"/>
      <c r="E364" s="239"/>
      <c r="F364" s="239"/>
      <c r="G364" s="239"/>
      <c r="H364" s="239"/>
      <c r="I364" s="239"/>
      <c r="J364" s="239"/>
      <c r="K364" s="239"/>
      <c r="L364" s="239"/>
      <c r="M364" s="239"/>
      <c r="N364" s="239"/>
      <c r="O364" s="239"/>
      <c r="P364" s="239"/>
      <c r="Q364" s="239"/>
      <c r="R364" s="239"/>
      <c r="S364" s="239"/>
      <c r="T364" s="239"/>
      <c r="U364" s="239"/>
      <c r="V364" s="239"/>
      <c r="W364" s="239"/>
      <c r="X364" s="239"/>
      <c r="Y364" s="239"/>
      <c r="Z364" s="239"/>
    </row>
    <row r="365" spans="1:26" ht="14.25" customHeight="1">
      <c r="A365" s="239"/>
      <c r="B365" s="239"/>
      <c r="C365" s="239"/>
      <c r="D365" s="239"/>
      <c r="E365" s="239"/>
      <c r="F365" s="239"/>
      <c r="G365" s="239"/>
      <c r="H365" s="239"/>
      <c r="I365" s="239"/>
      <c r="J365" s="239"/>
      <c r="K365" s="239"/>
      <c r="L365" s="239"/>
      <c r="M365" s="239"/>
      <c r="N365" s="239"/>
      <c r="O365" s="239"/>
      <c r="P365" s="239"/>
      <c r="Q365" s="239"/>
      <c r="R365" s="239"/>
      <c r="S365" s="239"/>
      <c r="T365" s="239"/>
      <c r="U365" s="239"/>
      <c r="V365" s="239"/>
      <c r="W365" s="239"/>
      <c r="X365" s="239"/>
      <c r="Y365" s="239"/>
      <c r="Z365" s="239"/>
    </row>
    <row r="366" spans="1:26" ht="14.25" customHeight="1">
      <c r="A366" s="239"/>
      <c r="B366" s="239"/>
      <c r="C366" s="239"/>
      <c r="D366" s="239"/>
      <c r="E366" s="239"/>
      <c r="F366" s="239"/>
      <c r="G366" s="239"/>
      <c r="H366" s="239"/>
      <c r="I366" s="239"/>
      <c r="J366" s="239"/>
      <c r="K366" s="239"/>
      <c r="L366" s="239"/>
      <c r="M366" s="239"/>
      <c r="N366" s="239"/>
      <c r="O366" s="239"/>
      <c r="P366" s="239"/>
      <c r="Q366" s="239"/>
      <c r="R366" s="239"/>
      <c r="S366" s="239"/>
      <c r="T366" s="239"/>
      <c r="U366" s="239"/>
      <c r="V366" s="239"/>
      <c r="W366" s="239"/>
      <c r="X366" s="239"/>
      <c r="Y366" s="239"/>
      <c r="Z366" s="239"/>
    </row>
    <row r="367" spans="1:26" ht="14.25" customHeight="1">
      <c r="A367" s="239"/>
      <c r="B367" s="239"/>
      <c r="C367" s="239"/>
      <c r="D367" s="239"/>
      <c r="E367" s="239"/>
      <c r="F367" s="239"/>
      <c r="G367" s="239"/>
      <c r="H367" s="239"/>
      <c r="I367" s="239"/>
      <c r="J367" s="239"/>
      <c r="K367" s="239"/>
      <c r="L367" s="239"/>
      <c r="M367" s="239"/>
      <c r="N367" s="239"/>
      <c r="O367" s="239"/>
      <c r="P367" s="239"/>
      <c r="Q367" s="239"/>
      <c r="R367" s="239"/>
      <c r="S367" s="239"/>
      <c r="T367" s="239"/>
      <c r="U367" s="239"/>
      <c r="V367" s="239"/>
      <c r="W367" s="239"/>
      <c r="X367" s="239"/>
      <c r="Y367" s="239"/>
      <c r="Z367" s="239"/>
    </row>
    <row r="368" spans="1:26" ht="14.25" customHeight="1">
      <c r="A368" s="239"/>
      <c r="B368" s="239"/>
      <c r="C368" s="239"/>
      <c r="D368" s="239"/>
      <c r="E368" s="239"/>
      <c r="F368" s="239"/>
      <c r="G368" s="239"/>
      <c r="H368" s="239"/>
      <c r="I368" s="239"/>
      <c r="J368" s="239"/>
      <c r="K368" s="239"/>
      <c r="L368" s="239"/>
      <c r="M368" s="239"/>
      <c r="N368" s="239"/>
      <c r="O368" s="239"/>
      <c r="P368" s="239"/>
      <c r="Q368" s="239"/>
      <c r="R368" s="239"/>
      <c r="S368" s="239"/>
      <c r="T368" s="239"/>
      <c r="U368" s="239"/>
      <c r="V368" s="239"/>
      <c r="W368" s="239"/>
      <c r="X368" s="239"/>
      <c r="Y368" s="239"/>
      <c r="Z368" s="239"/>
    </row>
    <row r="369" spans="1:26" ht="14.25" customHeight="1">
      <c r="A369" s="239"/>
      <c r="B369" s="239"/>
      <c r="C369" s="239"/>
      <c r="D369" s="239"/>
      <c r="E369" s="239"/>
      <c r="F369" s="239"/>
      <c r="G369" s="239"/>
      <c r="H369" s="239"/>
      <c r="I369" s="239"/>
      <c r="J369" s="239"/>
      <c r="K369" s="239"/>
      <c r="L369" s="239"/>
      <c r="M369" s="239"/>
      <c r="N369" s="239"/>
      <c r="O369" s="239"/>
      <c r="P369" s="239"/>
      <c r="Q369" s="239"/>
      <c r="R369" s="239"/>
      <c r="S369" s="239"/>
      <c r="T369" s="239"/>
      <c r="U369" s="239"/>
      <c r="V369" s="239"/>
      <c r="W369" s="239"/>
      <c r="X369" s="239"/>
      <c r="Y369" s="239"/>
      <c r="Z369" s="239"/>
    </row>
    <row r="370" spans="1:26" ht="14.25" customHeight="1">
      <c r="A370" s="239"/>
      <c r="B370" s="239"/>
      <c r="C370" s="239"/>
      <c r="D370" s="239"/>
      <c r="E370" s="239"/>
      <c r="F370" s="239"/>
      <c r="G370" s="239"/>
      <c r="H370" s="239"/>
      <c r="I370" s="239"/>
      <c r="J370" s="239"/>
      <c r="K370" s="239"/>
      <c r="L370" s="239"/>
      <c r="M370" s="239"/>
      <c r="N370" s="239"/>
      <c r="O370" s="239"/>
      <c r="P370" s="239"/>
      <c r="Q370" s="239"/>
      <c r="R370" s="239"/>
      <c r="S370" s="239"/>
      <c r="T370" s="239"/>
      <c r="U370" s="239"/>
      <c r="V370" s="239"/>
      <c r="W370" s="239"/>
      <c r="X370" s="239"/>
      <c r="Y370" s="239"/>
      <c r="Z370" s="239"/>
    </row>
    <row r="371" spans="1:26" ht="14.25" customHeight="1">
      <c r="A371" s="239"/>
      <c r="B371" s="239"/>
      <c r="C371" s="239"/>
      <c r="D371" s="239"/>
      <c r="E371" s="239"/>
      <c r="F371" s="239"/>
      <c r="G371" s="239"/>
      <c r="H371" s="239"/>
      <c r="I371" s="239"/>
      <c r="J371" s="239"/>
      <c r="K371" s="239"/>
      <c r="L371" s="239"/>
      <c r="M371" s="239"/>
      <c r="N371" s="239"/>
      <c r="O371" s="239"/>
      <c r="P371" s="239"/>
      <c r="Q371" s="239"/>
      <c r="R371" s="239"/>
      <c r="S371" s="239"/>
      <c r="T371" s="239"/>
      <c r="U371" s="239"/>
      <c r="V371" s="239"/>
      <c r="W371" s="239"/>
      <c r="X371" s="239"/>
      <c r="Y371" s="239"/>
      <c r="Z371" s="239"/>
    </row>
    <row r="372" spans="1:26" ht="14.25" customHeight="1">
      <c r="A372" s="239"/>
      <c r="B372" s="239"/>
      <c r="C372" s="239"/>
      <c r="D372" s="239"/>
      <c r="E372" s="239"/>
      <c r="F372" s="239"/>
      <c r="G372" s="239"/>
      <c r="H372" s="239"/>
      <c r="I372" s="239"/>
      <c r="J372" s="239"/>
      <c r="K372" s="239"/>
      <c r="L372" s="239"/>
      <c r="M372" s="239"/>
      <c r="N372" s="239"/>
      <c r="O372" s="239"/>
      <c r="P372" s="239"/>
      <c r="Q372" s="239"/>
      <c r="R372" s="239"/>
      <c r="S372" s="239"/>
      <c r="T372" s="239"/>
      <c r="U372" s="239"/>
      <c r="V372" s="239"/>
      <c r="W372" s="239"/>
      <c r="X372" s="239"/>
      <c r="Y372" s="239"/>
      <c r="Z372" s="239"/>
    </row>
    <row r="373" spans="1:26" ht="14.25" customHeight="1">
      <c r="A373" s="239"/>
      <c r="B373" s="239"/>
      <c r="C373" s="239"/>
      <c r="D373" s="239"/>
      <c r="E373" s="239"/>
      <c r="F373" s="239"/>
      <c r="G373" s="239"/>
      <c r="H373" s="239"/>
      <c r="I373" s="239"/>
      <c r="J373" s="239"/>
      <c r="K373" s="239"/>
      <c r="L373" s="239"/>
      <c r="M373" s="239"/>
      <c r="N373" s="239"/>
      <c r="O373" s="239"/>
      <c r="P373" s="239"/>
      <c r="Q373" s="239"/>
      <c r="R373" s="239"/>
      <c r="S373" s="239"/>
      <c r="T373" s="239"/>
      <c r="U373" s="239"/>
      <c r="V373" s="239"/>
      <c r="W373" s="239"/>
      <c r="X373" s="239"/>
      <c r="Y373" s="239"/>
      <c r="Z373" s="239"/>
    </row>
    <row r="374" spans="1:26" ht="14.25" customHeight="1">
      <c r="A374" s="239"/>
      <c r="B374" s="239"/>
      <c r="C374" s="239"/>
      <c r="D374" s="239"/>
      <c r="E374" s="239"/>
      <c r="F374" s="239"/>
      <c r="G374" s="239"/>
      <c r="H374" s="239"/>
      <c r="I374" s="239"/>
      <c r="J374" s="239"/>
      <c r="K374" s="239"/>
      <c r="L374" s="239"/>
      <c r="M374" s="239"/>
      <c r="N374" s="239"/>
      <c r="O374" s="239"/>
      <c r="P374" s="239"/>
      <c r="Q374" s="239"/>
      <c r="R374" s="239"/>
      <c r="S374" s="239"/>
      <c r="T374" s="239"/>
      <c r="U374" s="239"/>
      <c r="V374" s="239"/>
      <c r="W374" s="239"/>
      <c r="X374" s="239"/>
      <c r="Y374" s="239"/>
      <c r="Z374" s="239"/>
    </row>
    <row r="375" spans="1:26" ht="14.25" customHeight="1">
      <c r="A375" s="239"/>
      <c r="B375" s="239"/>
      <c r="C375" s="239"/>
      <c r="D375" s="239"/>
      <c r="E375" s="239"/>
      <c r="F375" s="239"/>
      <c r="G375" s="239"/>
      <c r="H375" s="239"/>
      <c r="I375" s="239"/>
      <c r="J375" s="239"/>
      <c r="K375" s="239"/>
      <c r="L375" s="239"/>
      <c r="M375" s="239"/>
      <c r="N375" s="239"/>
      <c r="O375" s="239"/>
      <c r="P375" s="239"/>
      <c r="Q375" s="239"/>
      <c r="R375" s="239"/>
      <c r="S375" s="239"/>
      <c r="T375" s="239"/>
      <c r="U375" s="239"/>
      <c r="V375" s="239"/>
      <c r="W375" s="239"/>
      <c r="X375" s="239"/>
      <c r="Y375" s="239"/>
      <c r="Z375" s="239"/>
    </row>
    <row r="376" spans="1:26" ht="14.25" customHeight="1">
      <c r="A376" s="239"/>
      <c r="B376" s="239"/>
      <c r="C376" s="239"/>
      <c r="D376" s="239"/>
      <c r="E376" s="239"/>
      <c r="F376" s="239"/>
      <c r="G376" s="239"/>
      <c r="H376" s="239"/>
      <c r="I376" s="239"/>
      <c r="J376" s="239"/>
      <c r="K376" s="239"/>
      <c r="L376" s="239"/>
      <c r="M376" s="239"/>
      <c r="N376" s="239"/>
      <c r="O376" s="239"/>
      <c r="P376" s="239"/>
      <c r="Q376" s="239"/>
      <c r="R376" s="239"/>
      <c r="S376" s="239"/>
      <c r="T376" s="239"/>
      <c r="U376" s="239"/>
      <c r="V376" s="239"/>
      <c r="W376" s="239"/>
      <c r="X376" s="239"/>
      <c r="Y376" s="239"/>
      <c r="Z376" s="239"/>
    </row>
    <row r="377" spans="1:26" ht="14.25" customHeight="1">
      <c r="A377" s="239"/>
      <c r="B377" s="239"/>
      <c r="C377" s="239"/>
      <c r="D377" s="239"/>
      <c r="E377" s="239"/>
      <c r="F377" s="239"/>
      <c r="G377" s="239"/>
      <c r="H377" s="239"/>
      <c r="I377" s="239"/>
      <c r="J377" s="239"/>
      <c r="K377" s="239"/>
      <c r="L377" s="239"/>
      <c r="M377" s="239"/>
      <c r="N377" s="239"/>
      <c r="O377" s="239"/>
      <c r="P377" s="239"/>
      <c r="Q377" s="239"/>
      <c r="R377" s="239"/>
      <c r="S377" s="239"/>
      <c r="T377" s="239"/>
      <c r="U377" s="239"/>
      <c r="V377" s="239"/>
      <c r="W377" s="239"/>
      <c r="X377" s="239"/>
      <c r="Y377" s="239"/>
      <c r="Z377" s="239"/>
    </row>
    <row r="378" spans="1:26" ht="14.25" customHeight="1">
      <c r="A378" s="239"/>
      <c r="B378" s="239"/>
      <c r="C378" s="239"/>
      <c r="D378" s="239"/>
      <c r="E378" s="239"/>
      <c r="F378" s="239"/>
      <c r="G378" s="239"/>
      <c r="H378" s="239"/>
      <c r="I378" s="239"/>
      <c r="J378" s="239"/>
      <c r="K378" s="239"/>
      <c r="L378" s="239"/>
      <c r="M378" s="239"/>
      <c r="N378" s="239"/>
      <c r="O378" s="239"/>
      <c r="P378" s="239"/>
      <c r="Q378" s="239"/>
      <c r="R378" s="239"/>
      <c r="S378" s="239"/>
      <c r="T378" s="239"/>
      <c r="U378" s="239"/>
      <c r="V378" s="239"/>
      <c r="W378" s="239"/>
      <c r="X378" s="239"/>
      <c r="Y378" s="239"/>
      <c r="Z378" s="239"/>
    </row>
    <row r="379" spans="1:26" ht="14.25" customHeight="1">
      <c r="A379" s="239"/>
      <c r="B379" s="239"/>
      <c r="C379" s="239"/>
      <c r="D379" s="239"/>
      <c r="E379" s="239"/>
      <c r="F379" s="239"/>
      <c r="G379" s="239"/>
      <c r="H379" s="239"/>
      <c r="I379" s="239"/>
      <c r="J379" s="239"/>
      <c r="K379" s="239"/>
      <c r="L379" s="239"/>
      <c r="M379" s="239"/>
      <c r="N379" s="239"/>
      <c r="O379" s="239"/>
      <c r="P379" s="239"/>
      <c r="Q379" s="239"/>
      <c r="R379" s="239"/>
      <c r="S379" s="239"/>
      <c r="T379" s="239"/>
      <c r="U379" s="239"/>
      <c r="V379" s="239"/>
      <c r="W379" s="239"/>
      <c r="X379" s="239"/>
      <c r="Y379" s="239"/>
      <c r="Z379" s="239"/>
    </row>
    <row r="380" spans="1:26" ht="14.25" customHeight="1">
      <c r="A380" s="239"/>
      <c r="B380" s="239"/>
      <c r="C380" s="239"/>
      <c r="D380" s="239"/>
      <c r="E380" s="239"/>
      <c r="F380" s="239"/>
      <c r="G380" s="239"/>
      <c r="H380" s="239"/>
      <c r="I380" s="239"/>
      <c r="J380" s="239"/>
      <c r="K380" s="239"/>
      <c r="L380" s="239"/>
      <c r="M380" s="239"/>
      <c r="N380" s="239"/>
      <c r="O380" s="239"/>
      <c r="P380" s="239"/>
      <c r="Q380" s="239"/>
      <c r="R380" s="239"/>
      <c r="S380" s="239"/>
      <c r="T380" s="239"/>
      <c r="U380" s="239"/>
      <c r="V380" s="239"/>
      <c r="W380" s="239"/>
      <c r="X380" s="239"/>
      <c r="Y380" s="239"/>
      <c r="Z380" s="239"/>
    </row>
    <row r="381" spans="1:26" ht="14.25" customHeight="1">
      <c r="A381" s="239"/>
      <c r="B381" s="239"/>
      <c r="C381" s="239"/>
      <c r="D381" s="239"/>
      <c r="E381" s="239"/>
      <c r="F381" s="239"/>
      <c r="G381" s="239"/>
      <c r="H381" s="239"/>
      <c r="I381" s="239"/>
      <c r="J381" s="239"/>
      <c r="K381" s="239"/>
      <c r="L381" s="239"/>
      <c r="M381" s="239"/>
      <c r="N381" s="239"/>
      <c r="O381" s="239"/>
      <c r="P381" s="239"/>
      <c r="Q381" s="239"/>
      <c r="R381" s="239"/>
      <c r="S381" s="239"/>
      <c r="T381" s="239"/>
      <c r="U381" s="239"/>
      <c r="V381" s="239"/>
      <c r="W381" s="239"/>
      <c r="X381" s="239"/>
      <c r="Y381" s="239"/>
      <c r="Z381" s="239"/>
    </row>
    <row r="382" spans="1:26" ht="14.25" customHeight="1">
      <c r="A382" s="239"/>
      <c r="B382" s="239"/>
      <c r="C382" s="239"/>
      <c r="D382" s="239"/>
      <c r="E382" s="239"/>
      <c r="F382" s="239"/>
      <c r="G382" s="239"/>
      <c r="H382" s="239"/>
      <c r="I382" s="239"/>
      <c r="J382" s="239"/>
      <c r="K382" s="239"/>
      <c r="L382" s="239"/>
      <c r="M382" s="239"/>
      <c r="N382" s="239"/>
      <c r="O382" s="239"/>
      <c r="P382" s="239"/>
      <c r="Q382" s="239"/>
      <c r="R382" s="239"/>
      <c r="S382" s="239"/>
      <c r="T382" s="239"/>
      <c r="U382" s="239"/>
      <c r="V382" s="239"/>
      <c r="W382" s="239"/>
      <c r="X382" s="239"/>
      <c r="Y382" s="239"/>
      <c r="Z382" s="239"/>
    </row>
    <row r="383" spans="1:26" ht="14.25" customHeight="1">
      <c r="A383" s="239"/>
      <c r="B383" s="239"/>
      <c r="C383" s="239"/>
      <c r="D383" s="239"/>
      <c r="E383" s="239"/>
      <c r="F383" s="239"/>
      <c r="G383" s="239"/>
      <c r="H383" s="239"/>
      <c r="I383" s="239"/>
      <c r="J383" s="239"/>
      <c r="K383" s="239"/>
      <c r="L383" s="239"/>
      <c r="M383" s="239"/>
      <c r="N383" s="239"/>
      <c r="O383" s="239"/>
      <c r="P383" s="239"/>
      <c r="Q383" s="239"/>
      <c r="R383" s="239"/>
      <c r="S383" s="239"/>
      <c r="T383" s="239"/>
      <c r="U383" s="239"/>
      <c r="V383" s="239"/>
      <c r="W383" s="239"/>
      <c r="X383" s="239"/>
      <c r="Y383" s="239"/>
      <c r="Z383" s="239"/>
    </row>
    <row r="384" spans="1:26" ht="14.25" customHeight="1">
      <c r="A384" s="239"/>
      <c r="B384" s="239"/>
      <c r="C384" s="239"/>
      <c r="D384" s="239"/>
      <c r="E384" s="239"/>
      <c r="F384" s="239"/>
      <c r="G384" s="239"/>
      <c r="H384" s="239"/>
      <c r="I384" s="239"/>
      <c r="J384" s="239"/>
      <c r="K384" s="239"/>
      <c r="L384" s="239"/>
      <c r="M384" s="239"/>
      <c r="N384" s="239"/>
      <c r="O384" s="239"/>
      <c r="P384" s="239"/>
      <c r="Q384" s="239"/>
      <c r="R384" s="239"/>
      <c r="S384" s="239"/>
      <c r="T384" s="239"/>
      <c r="U384" s="239"/>
      <c r="V384" s="239"/>
      <c r="W384" s="239"/>
      <c r="X384" s="239"/>
      <c r="Y384" s="239"/>
      <c r="Z384" s="239"/>
    </row>
    <row r="385" spans="1:26" ht="14.25" customHeight="1">
      <c r="A385" s="239"/>
      <c r="B385" s="239"/>
      <c r="C385" s="239"/>
      <c r="D385" s="239"/>
      <c r="E385" s="239"/>
      <c r="F385" s="239"/>
      <c r="G385" s="239"/>
      <c r="H385" s="239"/>
      <c r="I385" s="239"/>
      <c r="J385" s="239"/>
      <c r="K385" s="239"/>
      <c r="L385" s="239"/>
      <c r="M385" s="239"/>
      <c r="N385" s="239"/>
      <c r="O385" s="239"/>
      <c r="P385" s="239"/>
      <c r="Q385" s="239"/>
      <c r="R385" s="239"/>
      <c r="S385" s="239"/>
      <c r="T385" s="239"/>
      <c r="U385" s="239"/>
      <c r="V385" s="239"/>
      <c r="W385" s="239"/>
      <c r="X385" s="239"/>
      <c r="Y385" s="239"/>
      <c r="Z385" s="239"/>
    </row>
    <row r="386" spans="1:26" ht="14.25" customHeight="1">
      <c r="A386" s="239"/>
      <c r="B386" s="239"/>
      <c r="C386" s="239"/>
      <c r="D386" s="239"/>
      <c r="E386" s="239"/>
      <c r="F386" s="239"/>
      <c r="G386" s="239"/>
      <c r="H386" s="239"/>
      <c r="I386" s="239"/>
      <c r="J386" s="239"/>
      <c r="K386" s="239"/>
      <c r="L386" s="239"/>
      <c r="M386" s="239"/>
      <c r="N386" s="239"/>
      <c r="O386" s="239"/>
      <c r="P386" s="239"/>
      <c r="Q386" s="239"/>
      <c r="R386" s="239"/>
      <c r="S386" s="239"/>
      <c r="T386" s="239"/>
      <c r="U386" s="239"/>
      <c r="V386" s="239"/>
      <c r="W386" s="239"/>
      <c r="X386" s="239"/>
      <c r="Y386" s="239"/>
      <c r="Z386" s="239"/>
    </row>
    <row r="387" spans="1:26" ht="14.25" customHeight="1">
      <c r="A387" s="239"/>
      <c r="B387" s="239"/>
      <c r="C387" s="239"/>
      <c r="D387" s="239"/>
      <c r="E387" s="239"/>
      <c r="F387" s="239"/>
      <c r="G387" s="239"/>
      <c r="H387" s="239"/>
      <c r="I387" s="239"/>
      <c r="J387" s="239"/>
      <c r="K387" s="239"/>
      <c r="L387" s="239"/>
      <c r="M387" s="239"/>
      <c r="N387" s="239"/>
      <c r="O387" s="239"/>
      <c r="P387" s="239"/>
      <c r="Q387" s="239"/>
      <c r="R387" s="239"/>
      <c r="S387" s="239"/>
      <c r="T387" s="239"/>
      <c r="U387" s="239"/>
      <c r="V387" s="239"/>
      <c r="W387" s="239"/>
      <c r="X387" s="239"/>
      <c r="Y387" s="239"/>
      <c r="Z387" s="239"/>
    </row>
    <row r="388" spans="1:26" ht="14.25" customHeight="1">
      <c r="A388" s="239"/>
      <c r="B388" s="239"/>
      <c r="C388" s="239"/>
      <c r="D388" s="239"/>
      <c r="E388" s="239"/>
      <c r="F388" s="239"/>
      <c r="G388" s="239"/>
      <c r="H388" s="239"/>
      <c r="I388" s="239"/>
      <c r="J388" s="239"/>
      <c r="K388" s="239"/>
      <c r="L388" s="239"/>
      <c r="M388" s="239"/>
      <c r="N388" s="239"/>
      <c r="O388" s="239"/>
      <c r="P388" s="239"/>
      <c r="Q388" s="239"/>
      <c r="R388" s="239"/>
      <c r="S388" s="239"/>
      <c r="T388" s="239"/>
      <c r="U388" s="239"/>
      <c r="V388" s="239"/>
      <c r="W388" s="239"/>
      <c r="X388" s="239"/>
      <c r="Y388" s="239"/>
      <c r="Z388" s="239"/>
    </row>
    <row r="389" spans="1:26" ht="14.25" customHeight="1">
      <c r="A389" s="239"/>
      <c r="B389" s="239"/>
      <c r="C389" s="239"/>
      <c r="D389" s="239"/>
      <c r="E389" s="239"/>
      <c r="F389" s="239"/>
      <c r="G389" s="239"/>
      <c r="H389" s="239"/>
      <c r="I389" s="239"/>
      <c r="J389" s="239"/>
      <c r="K389" s="239"/>
      <c r="L389" s="239"/>
      <c r="M389" s="239"/>
      <c r="N389" s="239"/>
      <c r="O389" s="239"/>
      <c r="P389" s="239"/>
      <c r="Q389" s="239"/>
      <c r="R389" s="239"/>
      <c r="S389" s="239"/>
      <c r="T389" s="239"/>
      <c r="U389" s="239"/>
      <c r="V389" s="239"/>
      <c r="W389" s="239"/>
      <c r="X389" s="239"/>
      <c r="Y389" s="239"/>
      <c r="Z389" s="239"/>
    </row>
    <row r="390" spans="1:26" ht="14.25" customHeight="1">
      <c r="A390" s="239"/>
      <c r="B390" s="239"/>
      <c r="C390" s="239"/>
      <c r="D390" s="239"/>
      <c r="E390" s="239"/>
      <c r="F390" s="239"/>
      <c r="G390" s="239"/>
      <c r="H390" s="239"/>
      <c r="I390" s="239"/>
      <c r="J390" s="239"/>
      <c r="K390" s="239"/>
      <c r="L390" s="239"/>
      <c r="M390" s="239"/>
      <c r="N390" s="239"/>
      <c r="O390" s="239"/>
      <c r="P390" s="239"/>
      <c r="Q390" s="239"/>
      <c r="R390" s="239"/>
      <c r="S390" s="239"/>
      <c r="T390" s="239"/>
      <c r="U390" s="239"/>
      <c r="V390" s="239"/>
      <c r="W390" s="239"/>
      <c r="X390" s="239"/>
      <c r="Y390" s="239"/>
      <c r="Z390" s="239"/>
    </row>
    <row r="391" spans="1:26" ht="14.25" customHeight="1">
      <c r="A391" s="239"/>
      <c r="B391" s="239"/>
      <c r="C391" s="239"/>
      <c r="D391" s="239"/>
      <c r="E391" s="239"/>
      <c r="F391" s="239"/>
      <c r="G391" s="239"/>
      <c r="H391" s="239"/>
      <c r="I391" s="239"/>
      <c r="J391" s="239"/>
      <c r="K391" s="239"/>
      <c r="L391" s="239"/>
      <c r="M391" s="239"/>
      <c r="N391" s="239"/>
      <c r="O391" s="239"/>
      <c r="P391" s="239"/>
      <c r="Q391" s="239"/>
      <c r="R391" s="239"/>
      <c r="S391" s="239"/>
      <c r="T391" s="239"/>
      <c r="U391" s="239"/>
      <c r="V391" s="239"/>
      <c r="W391" s="239"/>
      <c r="X391" s="239"/>
      <c r="Y391" s="239"/>
      <c r="Z391" s="239"/>
    </row>
    <row r="392" spans="1:26" ht="14.25" customHeight="1">
      <c r="A392" s="239"/>
      <c r="B392" s="239"/>
      <c r="C392" s="239"/>
      <c r="D392" s="239"/>
      <c r="E392" s="239"/>
      <c r="F392" s="239"/>
      <c r="G392" s="239"/>
      <c r="H392" s="239"/>
      <c r="I392" s="239"/>
      <c r="J392" s="239"/>
      <c r="K392" s="239"/>
      <c r="L392" s="239"/>
      <c r="M392" s="239"/>
      <c r="N392" s="239"/>
      <c r="O392" s="239"/>
      <c r="P392" s="239"/>
      <c r="Q392" s="239"/>
      <c r="R392" s="239"/>
      <c r="S392" s="239"/>
      <c r="T392" s="239"/>
      <c r="U392" s="239"/>
      <c r="V392" s="239"/>
      <c r="W392" s="239"/>
      <c r="X392" s="239"/>
      <c r="Y392" s="239"/>
      <c r="Z392" s="239"/>
    </row>
    <row r="393" spans="1:26" ht="14.25" customHeight="1">
      <c r="A393" s="239"/>
      <c r="B393" s="239"/>
      <c r="C393" s="239"/>
      <c r="D393" s="239"/>
      <c r="E393" s="239"/>
      <c r="F393" s="239"/>
      <c r="G393" s="239"/>
      <c r="H393" s="239"/>
      <c r="I393" s="239"/>
      <c r="J393" s="239"/>
      <c r="K393" s="239"/>
      <c r="L393" s="239"/>
      <c r="M393" s="239"/>
      <c r="N393" s="239"/>
      <c r="O393" s="239"/>
      <c r="P393" s="239"/>
      <c r="Q393" s="239"/>
      <c r="R393" s="239"/>
      <c r="S393" s="239"/>
      <c r="T393" s="239"/>
      <c r="U393" s="239"/>
      <c r="V393" s="239"/>
      <c r="W393" s="239"/>
      <c r="X393" s="239"/>
      <c r="Y393" s="239"/>
      <c r="Z393" s="239"/>
    </row>
    <row r="394" spans="1:26" ht="14.25" customHeight="1">
      <c r="A394" s="239"/>
      <c r="B394" s="239"/>
      <c r="C394" s="239"/>
      <c r="D394" s="239"/>
      <c r="E394" s="239"/>
      <c r="F394" s="239"/>
      <c r="G394" s="239"/>
      <c r="H394" s="239"/>
      <c r="I394" s="239"/>
      <c r="J394" s="239"/>
      <c r="K394" s="239"/>
      <c r="L394" s="239"/>
      <c r="M394" s="239"/>
      <c r="N394" s="239"/>
      <c r="O394" s="239"/>
      <c r="P394" s="239"/>
      <c r="Q394" s="239"/>
      <c r="R394" s="239"/>
      <c r="S394" s="239"/>
      <c r="T394" s="239"/>
      <c r="U394" s="239"/>
      <c r="V394" s="239"/>
      <c r="W394" s="239"/>
      <c r="X394" s="239"/>
      <c r="Y394" s="239"/>
      <c r="Z394" s="239"/>
    </row>
    <row r="395" spans="1:26" ht="14.25" customHeight="1">
      <c r="A395" s="239"/>
      <c r="B395" s="239"/>
      <c r="C395" s="239"/>
      <c r="D395" s="239"/>
      <c r="E395" s="239"/>
      <c r="F395" s="239"/>
      <c r="G395" s="239"/>
      <c r="H395" s="239"/>
      <c r="I395" s="239"/>
      <c r="J395" s="239"/>
      <c r="K395" s="239"/>
      <c r="L395" s="239"/>
      <c r="M395" s="239"/>
      <c r="N395" s="239"/>
      <c r="O395" s="239"/>
      <c r="P395" s="239"/>
      <c r="Q395" s="239"/>
      <c r="R395" s="239"/>
      <c r="S395" s="239"/>
      <c r="T395" s="239"/>
      <c r="U395" s="239"/>
      <c r="V395" s="239"/>
      <c r="W395" s="239"/>
      <c r="X395" s="239"/>
      <c r="Y395" s="239"/>
      <c r="Z395" s="239"/>
    </row>
    <row r="396" spans="1:26" ht="14.25" customHeight="1">
      <c r="A396" s="239"/>
      <c r="B396" s="239"/>
      <c r="C396" s="239"/>
      <c r="D396" s="239"/>
      <c r="E396" s="239"/>
      <c r="F396" s="239"/>
      <c r="G396" s="239"/>
      <c r="H396" s="239"/>
      <c r="I396" s="239"/>
      <c r="J396" s="239"/>
      <c r="K396" s="239"/>
      <c r="L396" s="239"/>
      <c r="M396" s="239"/>
      <c r="N396" s="239"/>
      <c r="O396" s="239"/>
      <c r="P396" s="239"/>
      <c r="Q396" s="239"/>
      <c r="R396" s="239"/>
      <c r="S396" s="239"/>
      <c r="T396" s="239"/>
      <c r="U396" s="239"/>
      <c r="V396" s="239"/>
      <c r="W396" s="239"/>
      <c r="X396" s="239"/>
      <c r="Y396" s="239"/>
      <c r="Z396" s="239"/>
    </row>
    <row r="397" spans="1:26" ht="14.25" customHeight="1">
      <c r="A397" s="239"/>
      <c r="B397" s="239"/>
      <c r="C397" s="239"/>
      <c r="D397" s="239"/>
      <c r="E397" s="239"/>
      <c r="F397" s="239"/>
      <c r="G397" s="239"/>
      <c r="H397" s="239"/>
      <c r="I397" s="239"/>
      <c r="J397" s="239"/>
      <c r="K397" s="239"/>
      <c r="L397" s="239"/>
      <c r="M397" s="239"/>
      <c r="N397" s="239"/>
      <c r="O397" s="239"/>
      <c r="P397" s="239"/>
      <c r="Q397" s="239"/>
      <c r="R397" s="239"/>
      <c r="S397" s="239"/>
      <c r="T397" s="239"/>
      <c r="U397" s="239"/>
      <c r="V397" s="239"/>
      <c r="W397" s="239"/>
      <c r="X397" s="239"/>
      <c r="Y397" s="239"/>
      <c r="Z397" s="239"/>
    </row>
    <row r="398" spans="1:26" ht="14.25" customHeight="1">
      <c r="A398" s="239"/>
      <c r="B398" s="239"/>
      <c r="C398" s="239"/>
      <c r="D398" s="239"/>
      <c r="E398" s="239"/>
      <c r="F398" s="239"/>
      <c r="G398" s="239"/>
      <c r="H398" s="239"/>
      <c r="I398" s="239"/>
      <c r="J398" s="239"/>
      <c r="K398" s="239"/>
      <c r="L398" s="239"/>
      <c r="M398" s="239"/>
      <c r="N398" s="239"/>
      <c r="O398" s="239"/>
      <c r="P398" s="239"/>
      <c r="Q398" s="239"/>
      <c r="R398" s="239"/>
      <c r="S398" s="239"/>
      <c r="T398" s="239"/>
      <c r="U398" s="239"/>
      <c r="V398" s="239"/>
      <c r="W398" s="239"/>
      <c r="X398" s="239"/>
      <c r="Y398" s="239"/>
      <c r="Z398" s="239"/>
    </row>
    <row r="399" spans="1:26" ht="14.25" customHeight="1">
      <c r="A399" s="239"/>
      <c r="B399" s="239"/>
      <c r="C399" s="239"/>
      <c r="D399" s="239"/>
      <c r="E399" s="239"/>
      <c r="F399" s="239"/>
      <c r="G399" s="239"/>
      <c r="H399" s="239"/>
      <c r="I399" s="239"/>
      <c r="J399" s="239"/>
      <c r="K399" s="239"/>
      <c r="L399" s="239"/>
      <c r="M399" s="239"/>
      <c r="N399" s="239"/>
      <c r="O399" s="239"/>
      <c r="P399" s="239"/>
      <c r="Q399" s="239"/>
      <c r="R399" s="239"/>
      <c r="S399" s="239"/>
      <c r="T399" s="239"/>
      <c r="U399" s="239"/>
      <c r="V399" s="239"/>
      <c r="W399" s="239"/>
      <c r="X399" s="239"/>
      <c r="Y399" s="239"/>
      <c r="Z399" s="239"/>
    </row>
    <row r="400" spans="1:26" ht="14.25" customHeight="1">
      <c r="A400" s="239"/>
      <c r="B400" s="239"/>
      <c r="C400" s="239"/>
      <c r="D400" s="239"/>
      <c r="E400" s="239"/>
      <c r="F400" s="239"/>
      <c r="G400" s="239"/>
      <c r="H400" s="239"/>
      <c r="I400" s="239"/>
      <c r="J400" s="239"/>
      <c r="K400" s="239"/>
      <c r="L400" s="239"/>
      <c r="M400" s="239"/>
      <c r="N400" s="239"/>
      <c r="O400" s="239"/>
      <c r="P400" s="239"/>
      <c r="Q400" s="239"/>
      <c r="R400" s="239"/>
      <c r="S400" s="239"/>
      <c r="T400" s="239"/>
      <c r="U400" s="239"/>
      <c r="V400" s="239"/>
      <c r="W400" s="239"/>
      <c r="X400" s="239"/>
      <c r="Y400" s="239"/>
      <c r="Z400" s="239"/>
    </row>
    <row r="401" spans="1:26" ht="14.25" customHeight="1">
      <c r="A401" s="239"/>
      <c r="B401" s="239"/>
      <c r="C401" s="239"/>
      <c r="D401" s="239"/>
      <c r="E401" s="239"/>
      <c r="F401" s="239"/>
      <c r="G401" s="239"/>
      <c r="H401" s="239"/>
      <c r="I401" s="239"/>
      <c r="J401" s="239"/>
      <c r="K401" s="239"/>
      <c r="L401" s="239"/>
      <c r="M401" s="239"/>
      <c r="N401" s="239"/>
      <c r="O401" s="239"/>
      <c r="P401" s="239"/>
      <c r="Q401" s="239"/>
      <c r="R401" s="239"/>
      <c r="S401" s="239"/>
      <c r="T401" s="239"/>
      <c r="U401" s="239"/>
      <c r="V401" s="239"/>
      <c r="W401" s="239"/>
      <c r="X401" s="239"/>
      <c r="Y401" s="239"/>
      <c r="Z401" s="239"/>
    </row>
    <row r="402" spans="1:26" ht="14.25" customHeight="1">
      <c r="A402" s="239"/>
      <c r="B402" s="239"/>
      <c r="C402" s="239"/>
      <c r="D402" s="239"/>
      <c r="E402" s="239"/>
      <c r="F402" s="239"/>
      <c r="G402" s="239"/>
      <c r="H402" s="239"/>
      <c r="I402" s="239"/>
      <c r="J402" s="239"/>
      <c r="K402" s="239"/>
      <c r="L402" s="239"/>
      <c r="M402" s="239"/>
      <c r="N402" s="239"/>
      <c r="O402" s="239"/>
      <c r="P402" s="239"/>
      <c r="Q402" s="239"/>
      <c r="R402" s="239"/>
      <c r="S402" s="239"/>
      <c r="T402" s="239"/>
      <c r="U402" s="239"/>
      <c r="V402" s="239"/>
      <c r="W402" s="239"/>
      <c r="X402" s="239"/>
      <c r="Y402" s="239"/>
      <c r="Z402" s="239"/>
    </row>
    <row r="403" spans="1:26" ht="14.25" customHeight="1">
      <c r="A403" s="239"/>
      <c r="B403" s="239"/>
      <c r="C403" s="239"/>
      <c r="D403" s="239"/>
      <c r="E403" s="239"/>
      <c r="F403" s="239"/>
      <c r="G403" s="239"/>
      <c r="H403" s="239"/>
      <c r="I403" s="239"/>
      <c r="J403" s="239"/>
      <c r="K403" s="239"/>
      <c r="L403" s="239"/>
      <c r="M403" s="239"/>
      <c r="N403" s="239"/>
      <c r="O403" s="239"/>
      <c r="P403" s="239"/>
      <c r="Q403" s="239"/>
      <c r="R403" s="239"/>
      <c r="S403" s="239"/>
      <c r="T403" s="239"/>
      <c r="U403" s="239"/>
      <c r="V403" s="239"/>
      <c r="W403" s="239"/>
      <c r="X403" s="239"/>
      <c r="Y403" s="239"/>
      <c r="Z403" s="239"/>
    </row>
    <row r="404" spans="1:26" ht="14.25" customHeight="1">
      <c r="A404" s="239"/>
      <c r="B404" s="239"/>
      <c r="C404" s="239"/>
      <c r="D404" s="239"/>
      <c r="E404" s="239"/>
      <c r="F404" s="239"/>
      <c r="G404" s="239"/>
      <c r="H404" s="239"/>
      <c r="I404" s="239"/>
      <c r="J404" s="239"/>
      <c r="K404" s="239"/>
      <c r="L404" s="239"/>
      <c r="M404" s="239"/>
      <c r="N404" s="239"/>
      <c r="O404" s="239"/>
      <c r="P404" s="239"/>
      <c r="Q404" s="239"/>
      <c r="R404" s="239"/>
      <c r="S404" s="239"/>
      <c r="T404" s="239"/>
      <c r="U404" s="239"/>
      <c r="V404" s="239"/>
      <c r="W404" s="239"/>
      <c r="X404" s="239"/>
      <c r="Y404" s="239"/>
      <c r="Z404" s="239"/>
    </row>
    <row r="405" spans="1:26" ht="14.25" customHeight="1">
      <c r="A405" s="239"/>
      <c r="B405" s="239"/>
      <c r="C405" s="239"/>
      <c r="D405" s="239"/>
      <c r="E405" s="239"/>
      <c r="F405" s="239"/>
      <c r="G405" s="239"/>
      <c r="H405" s="239"/>
      <c r="I405" s="239"/>
      <c r="J405" s="239"/>
      <c r="K405" s="239"/>
      <c r="L405" s="239"/>
      <c r="M405" s="239"/>
      <c r="N405" s="239"/>
      <c r="O405" s="239"/>
      <c r="P405" s="239"/>
      <c r="Q405" s="239"/>
      <c r="R405" s="239"/>
      <c r="S405" s="239"/>
      <c r="T405" s="239"/>
      <c r="U405" s="239"/>
      <c r="V405" s="239"/>
      <c r="W405" s="239"/>
      <c r="X405" s="239"/>
      <c r="Y405" s="239"/>
      <c r="Z405" s="239"/>
    </row>
    <row r="406" spans="1:26" ht="14.25" customHeight="1">
      <c r="A406" s="239"/>
      <c r="B406" s="239"/>
      <c r="C406" s="239"/>
      <c r="D406" s="239"/>
      <c r="E406" s="239"/>
      <c r="F406" s="239"/>
      <c r="G406" s="239"/>
      <c r="H406" s="239"/>
      <c r="I406" s="239"/>
      <c r="J406" s="239"/>
      <c r="K406" s="239"/>
      <c r="L406" s="239"/>
      <c r="M406" s="239"/>
      <c r="N406" s="239"/>
      <c r="O406" s="239"/>
      <c r="P406" s="239"/>
      <c r="Q406" s="239"/>
      <c r="R406" s="239"/>
      <c r="S406" s="239"/>
      <c r="T406" s="239"/>
      <c r="U406" s="239"/>
      <c r="V406" s="239"/>
      <c r="W406" s="239"/>
      <c r="X406" s="239"/>
      <c r="Y406" s="239"/>
      <c r="Z406" s="239"/>
    </row>
    <row r="407" spans="1:26" ht="14.25" customHeight="1">
      <c r="A407" s="239"/>
      <c r="B407" s="239"/>
      <c r="C407" s="239"/>
      <c r="D407" s="239"/>
      <c r="E407" s="239"/>
      <c r="F407" s="239"/>
      <c r="G407" s="239"/>
      <c r="H407" s="239"/>
      <c r="I407" s="239"/>
      <c r="J407" s="239"/>
      <c r="K407" s="239"/>
      <c r="L407" s="239"/>
      <c r="M407" s="239"/>
      <c r="N407" s="239"/>
      <c r="O407" s="239"/>
      <c r="P407" s="239"/>
      <c r="Q407" s="239"/>
      <c r="R407" s="239"/>
      <c r="S407" s="239"/>
      <c r="T407" s="239"/>
      <c r="U407" s="239"/>
      <c r="V407" s="239"/>
      <c r="W407" s="239"/>
      <c r="X407" s="239"/>
      <c r="Y407" s="239"/>
      <c r="Z407" s="239"/>
    </row>
    <row r="408" spans="1:26" ht="14.25" customHeight="1">
      <c r="A408" s="239"/>
      <c r="B408" s="239"/>
      <c r="C408" s="239"/>
      <c r="D408" s="239"/>
      <c r="E408" s="239"/>
      <c r="F408" s="239"/>
      <c r="G408" s="239"/>
      <c r="H408" s="239"/>
      <c r="I408" s="239"/>
      <c r="J408" s="239"/>
      <c r="K408" s="239"/>
      <c r="L408" s="239"/>
      <c r="M408" s="239"/>
      <c r="N408" s="239"/>
      <c r="O408" s="239"/>
      <c r="P408" s="239"/>
      <c r="Q408" s="239"/>
      <c r="R408" s="239"/>
      <c r="S408" s="239"/>
      <c r="T408" s="239"/>
      <c r="U408" s="239"/>
      <c r="V408" s="239"/>
      <c r="W408" s="239"/>
      <c r="X408" s="239"/>
      <c r="Y408" s="239"/>
      <c r="Z408" s="239"/>
    </row>
    <row r="409" spans="1:26" ht="14.25" customHeight="1">
      <c r="A409" s="239"/>
      <c r="B409" s="239"/>
      <c r="C409" s="239"/>
      <c r="D409" s="239"/>
      <c r="E409" s="239"/>
      <c r="F409" s="239"/>
      <c r="G409" s="239"/>
      <c r="H409" s="239"/>
      <c r="I409" s="239"/>
      <c r="J409" s="239"/>
      <c r="K409" s="239"/>
      <c r="L409" s="239"/>
      <c r="M409" s="239"/>
      <c r="N409" s="239"/>
      <c r="O409" s="239"/>
      <c r="P409" s="239"/>
      <c r="Q409" s="239"/>
      <c r="R409" s="239"/>
      <c r="S409" s="239"/>
      <c r="T409" s="239"/>
      <c r="U409" s="239"/>
      <c r="V409" s="239"/>
      <c r="W409" s="239"/>
      <c r="X409" s="239"/>
      <c r="Y409" s="239"/>
      <c r="Z409" s="239"/>
    </row>
    <row r="410" spans="1:26" ht="14.25" customHeight="1">
      <c r="A410" s="239"/>
      <c r="B410" s="239"/>
      <c r="C410" s="239"/>
      <c r="D410" s="239"/>
      <c r="E410" s="239"/>
      <c r="F410" s="239"/>
      <c r="G410" s="239"/>
      <c r="H410" s="239"/>
      <c r="I410" s="239"/>
      <c r="J410" s="239"/>
      <c r="K410" s="239"/>
      <c r="L410" s="239"/>
      <c r="M410" s="239"/>
      <c r="N410" s="239"/>
      <c r="O410" s="239"/>
      <c r="P410" s="239"/>
      <c r="Q410" s="239"/>
      <c r="R410" s="239"/>
      <c r="S410" s="239"/>
      <c r="T410" s="239"/>
      <c r="U410" s="239"/>
      <c r="V410" s="239"/>
      <c r="W410" s="239"/>
      <c r="X410" s="239"/>
      <c r="Y410" s="239"/>
      <c r="Z410" s="239"/>
    </row>
    <row r="411" spans="1:26" ht="14.25" customHeight="1">
      <c r="A411" s="239"/>
      <c r="B411" s="239"/>
      <c r="C411" s="239"/>
      <c r="D411" s="239"/>
      <c r="E411" s="239"/>
      <c r="F411" s="239"/>
      <c r="G411" s="239"/>
      <c r="H411" s="239"/>
      <c r="I411" s="239"/>
      <c r="J411" s="239"/>
      <c r="K411" s="239"/>
      <c r="L411" s="239"/>
      <c r="M411" s="239"/>
      <c r="N411" s="239"/>
      <c r="O411" s="239"/>
      <c r="P411" s="239"/>
      <c r="Q411" s="239"/>
      <c r="R411" s="239"/>
      <c r="S411" s="239"/>
      <c r="T411" s="239"/>
      <c r="U411" s="239"/>
      <c r="V411" s="239"/>
      <c r="W411" s="239"/>
      <c r="X411" s="239"/>
      <c r="Y411" s="239"/>
      <c r="Z411" s="239"/>
    </row>
    <row r="412" spans="1:26" ht="14.25" customHeight="1">
      <c r="A412" s="239"/>
      <c r="B412" s="239"/>
      <c r="C412" s="239"/>
      <c r="D412" s="239"/>
      <c r="E412" s="239"/>
      <c r="F412" s="239"/>
      <c r="G412" s="239"/>
      <c r="H412" s="239"/>
      <c r="I412" s="239"/>
      <c r="J412" s="239"/>
      <c r="K412" s="239"/>
      <c r="L412" s="239"/>
      <c r="M412" s="239"/>
      <c r="N412" s="239"/>
      <c r="O412" s="239"/>
      <c r="P412" s="239"/>
      <c r="Q412" s="239"/>
      <c r="R412" s="239"/>
      <c r="S412" s="239"/>
      <c r="T412" s="239"/>
      <c r="U412" s="239"/>
      <c r="V412" s="239"/>
      <c r="W412" s="239"/>
      <c r="X412" s="239"/>
      <c r="Y412" s="239"/>
      <c r="Z412" s="239"/>
    </row>
    <row r="413" spans="1:26" ht="14.25" customHeight="1">
      <c r="A413" s="239"/>
      <c r="B413" s="239"/>
      <c r="C413" s="239"/>
      <c r="D413" s="239"/>
      <c r="E413" s="239"/>
      <c r="F413" s="239"/>
      <c r="G413" s="239"/>
      <c r="H413" s="239"/>
      <c r="I413" s="239"/>
      <c r="J413" s="239"/>
      <c r="K413" s="239"/>
      <c r="L413" s="239"/>
      <c r="M413" s="239"/>
      <c r="N413" s="239"/>
      <c r="O413" s="239"/>
      <c r="P413" s="239"/>
      <c r="Q413" s="239"/>
      <c r="R413" s="239"/>
      <c r="S413" s="239"/>
      <c r="T413" s="239"/>
      <c r="U413" s="239"/>
      <c r="V413" s="239"/>
      <c r="W413" s="239"/>
      <c r="X413" s="239"/>
      <c r="Y413" s="239"/>
      <c r="Z413" s="239"/>
    </row>
    <row r="414" spans="1:26" ht="14.25" customHeight="1">
      <c r="A414" s="239"/>
      <c r="B414" s="239"/>
      <c r="C414" s="239"/>
      <c r="D414" s="239"/>
      <c r="E414" s="239"/>
      <c r="F414" s="239"/>
      <c r="G414" s="239"/>
      <c r="H414" s="239"/>
      <c r="I414" s="239"/>
      <c r="J414" s="239"/>
      <c r="K414" s="239"/>
      <c r="L414" s="239"/>
      <c r="M414" s="239"/>
      <c r="N414" s="239"/>
      <c r="O414" s="239"/>
      <c r="P414" s="239"/>
      <c r="Q414" s="239"/>
      <c r="R414" s="239"/>
      <c r="S414" s="239"/>
      <c r="T414" s="239"/>
      <c r="U414" s="239"/>
      <c r="V414" s="239"/>
      <c r="W414" s="239"/>
      <c r="X414" s="239"/>
      <c r="Y414" s="239"/>
      <c r="Z414" s="239"/>
    </row>
    <row r="415" spans="1:26" ht="14.25" customHeight="1">
      <c r="A415" s="239"/>
      <c r="B415" s="239"/>
      <c r="C415" s="239"/>
      <c r="D415" s="239"/>
      <c r="E415" s="239"/>
      <c r="F415" s="239"/>
      <c r="G415" s="239"/>
      <c r="H415" s="239"/>
      <c r="I415" s="239"/>
      <c r="J415" s="239"/>
      <c r="K415" s="239"/>
      <c r="L415" s="239"/>
      <c r="M415" s="239"/>
      <c r="N415" s="239"/>
      <c r="O415" s="239"/>
      <c r="P415" s="239"/>
      <c r="Q415" s="239"/>
      <c r="R415" s="239"/>
      <c r="S415" s="239"/>
      <c r="T415" s="239"/>
      <c r="U415" s="239"/>
      <c r="V415" s="239"/>
      <c r="W415" s="239"/>
      <c r="X415" s="239"/>
      <c r="Y415" s="239"/>
      <c r="Z415" s="239"/>
    </row>
    <row r="416" spans="1:26" ht="14.25" customHeight="1">
      <c r="A416" s="239"/>
      <c r="B416" s="239"/>
      <c r="C416" s="239"/>
      <c r="D416" s="239"/>
      <c r="E416" s="239"/>
      <c r="F416" s="239"/>
      <c r="G416" s="239"/>
      <c r="H416" s="239"/>
      <c r="I416" s="239"/>
      <c r="J416" s="239"/>
      <c r="K416" s="239"/>
      <c r="L416" s="239"/>
      <c r="M416" s="239"/>
      <c r="N416" s="239"/>
      <c r="O416" s="239"/>
      <c r="P416" s="239"/>
      <c r="Q416" s="239"/>
      <c r="R416" s="239"/>
      <c r="S416" s="239"/>
      <c r="T416" s="239"/>
      <c r="U416" s="239"/>
      <c r="V416" s="239"/>
      <c r="W416" s="239"/>
      <c r="X416" s="239"/>
      <c r="Y416" s="239"/>
      <c r="Z416" s="239"/>
    </row>
    <row r="417" spans="1:26" ht="14.25" customHeight="1">
      <c r="A417" s="239"/>
      <c r="B417" s="239"/>
      <c r="C417" s="239"/>
      <c r="D417" s="239"/>
      <c r="E417" s="239"/>
      <c r="F417" s="239"/>
      <c r="G417" s="239"/>
      <c r="H417" s="239"/>
      <c r="I417" s="239"/>
      <c r="J417" s="239"/>
      <c r="K417" s="239"/>
      <c r="L417" s="239"/>
      <c r="M417" s="239"/>
      <c r="N417" s="239"/>
      <c r="O417" s="239"/>
      <c r="P417" s="239"/>
      <c r="Q417" s="239"/>
      <c r="R417" s="239"/>
      <c r="S417" s="239"/>
      <c r="T417" s="239"/>
      <c r="U417" s="239"/>
      <c r="V417" s="239"/>
      <c r="W417" s="239"/>
      <c r="X417" s="239"/>
      <c r="Y417" s="239"/>
      <c r="Z417" s="239"/>
    </row>
    <row r="418" spans="1:26" ht="14.25" customHeight="1">
      <c r="A418" s="239"/>
      <c r="B418" s="239"/>
      <c r="C418" s="239"/>
      <c r="D418" s="239"/>
      <c r="E418" s="239"/>
      <c r="F418" s="239"/>
      <c r="G418" s="239"/>
      <c r="H418" s="239"/>
      <c r="I418" s="239"/>
      <c r="J418" s="239"/>
      <c r="K418" s="239"/>
      <c r="L418" s="239"/>
      <c r="M418" s="239"/>
      <c r="N418" s="239"/>
      <c r="O418" s="239"/>
      <c r="P418" s="239"/>
      <c r="Q418" s="239"/>
      <c r="R418" s="239"/>
      <c r="S418" s="239"/>
      <c r="T418" s="239"/>
      <c r="U418" s="239"/>
      <c r="V418" s="239"/>
      <c r="W418" s="239"/>
      <c r="X418" s="239"/>
      <c r="Y418" s="239"/>
      <c r="Z418" s="239"/>
    </row>
    <row r="419" spans="1:26" ht="14.25" customHeight="1">
      <c r="A419" s="239"/>
      <c r="B419" s="239"/>
      <c r="C419" s="239"/>
      <c r="D419" s="239"/>
      <c r="E419" s="239"/>
      <c r="F419" s="239"/>
      <c r="G419" s="239"/>
      <c r="H419" s="239"/>
      <c r="I419" s="239"/>
      <c r="J419" s="239"/>
      <c r="K419" s="239"/>
      <c r="L419" s="239"/>
      <c r="M419" s="239"/>
      <c r="N419" s="239"/>
      <c r="O419" s="239"/>
      <c r="P419" s="239"/>
      <c r="Q419" s="239"/>
      <c r="R419" s="239"/>
      <c r="S419" s="239"/>
      <c r="T419" s="239"/>
      <c r="U419" s="239"/>
      <c r="V419" s="239"/>
      <c r="W419" s="239"/>
      <c r="X419" s="239"/>
      <c r="Y419" s="239"/>
      <c r="Z419" s="239"/>
    </row>
    <row r="420" spans="1:26" ht="14.25" customHeight="1">
      <c r="A420" s="239"/>
      <c r="B420" s="239"/>
      <c r="C420" s="239"/>
      <c r="D420" s="239"/>
      <c r="E420" s="239"/>
      <c r="F420" s="239"/>
      <c r="G420" s="239"/>
      <c r="H420" s="239"/>
      <c r="I420" s="239"/>
      <c r="J420" s="239"/>
      <c r="K420" s="239"/>
      <c r="L420" s="239"/>
      <c r="M420" s="239"/>
      <c r="N420" s="239"/>
      <c r="O420" s="239"/>
      <c r="P420" s="239"/>
      <c r="Q420" s="239"/>
      <c r="R420" s="239"/>
      <c r="S420" s="239"/>
      <c r="T420" s="239"/>
      <c r="U420" s="239"/>
      <c r="V420" s="239"/>
      <c r="W420" s="239"/>
      <c r="X420" s="239"/>
      <c r="Y420" s="239"/>
      <c r="Z420" s="239"/>
    </row>
    <row r="421" spans="1:26" ht="14.25" customHeight="1">
      <c r="A421" s="239"/>
      <c r="B421" s="239"/>
      <c r="C421" s="239"/>
      <c r="D421" s="239"/>
      <c r="E421" s="239"/>
      <c r="F421" s="239"/>
      <c r="G421" s="239"/>
      <c r="H421" s="239"/>
      <c r="I421" s="239"/>
      <c r="J421" s="239"/>
      <c r="K421" s="239"/>
      <c r="L421" s="239"/>
      <c r="M421" s="239"/>
      <c r="N421" s="239"/>
      <c r="O421" s="239"/>
      <c r="P421" s="239"/>
      <c r="Q421" s="239"/>
      <c r="R421" s="239"/>
      <c r="S421" s="239"/>
      <c r="T421" s="239"/>
      <c r="U421" s="239"/>
      <c r="V421" s="239"/>
      <c r="W421" s="239"/>
      <c r="X421" s="239"/>
      <c r="Y421" s="239"/>
      <c r="Z421" s="239"/>
    </row>
    <row r="422" spans="1:26" ht="14.25" customHeight="1">
      <c r="A422" s="239"/>
      <c r="B422" s="239"/>
      <c r="C422" s="239"/>
      <c r="D422" s="239"/>
      <c r="E422" s="239"/>
      <c r="F422" s="239"/>
      <c r="G422" s="239"/>
      <c r="H422" s="239"/>
      <c r="I422" s="239"/>
      <c r="J422" s="239"/>
      <c r="K422" s="239"/>
      <c r="L422" s="239"/>
      <c r="M422" s="239"/>
      <c r="N422" s="239"/>
      <c r="O422" s="239"/>
      <c r="P422" s="239"/>
      <c r="Q422" s="239"/>
      <c r="R422" s="239"/>
      <c r="S422" s="239"/>
      <c r="T422" s="239"/>
      <c r="U422" s="239"/>
      <c r="V422" s="239"/>
      <c r="W422" s="239"/>
      <c r="X422" s="239"/>
      <c r="Y422" s="239"/>
      <c r="Z422" s="239"/>
    </row>
    <row r="423" spans="1:26" ht="14.25" customHeight="1">
      <c r="A423" s="239"/>
      <c r="B423" s="239"/>
      <c r="C423" s="239"/>
      <c r="D423" s="239"/>
      <c r="E423" s="239"/>
      <c r="F423" s="239"/>
      <c r="G423" s="239"/>
      <c r="H423" s="239"/>
      <c r="I423" s="239"/>
      <c r="J423" s="239"/>
      <c r="K423" s="239"/>
      <c r="L423" s="239"/>
      <c r="M423" s="239"/>
      <c r="N423" s="239"/>
      <c r="O423" s="239"/>
      <c r="P423" s="239"/>
      <c r="Q423" s="239"/>
      <c r="R423" s="239"/>
      <c r="S423" s="239"/>
      <c r="T423" s="239"/>
      <c r="U423" s="239"/>
      <c r="V423" s="239"/>
      <c r="W423" s="239"/>
      <c r="X423" s="239"/>
      <c r="Y423" s="239"/>
      <c r="Z423" s="239"/>
    </row>
    <row r="424" spans="1:26" ht="14.25" customHeight="1">
      <c r="A424" s="239"/>
      <c r="B424" s="239"/>
      <c r="C424" s="239"/>
      <c r="D424" s="239"/>
      <c r="E424" s="239"/>
      <c r="F424" s="239"/>
      <c r="G424" s="239"/>
      <c r="H424" s="239"/>
      <c r="I424" s="239"/>
      <c r="J424" s="239"/>
      <c r="K424" s="239"/>
      <c r="L424" s="239"/>
      <c r="M424" s="239"/>
      <c r="N424" s="239"/>
      <c r="O424" s="239"/>
      <c r="P424" s="239"/>
      <c r="Q424" s="239"/>
      <c r="R424" s="239"/>
      <c r="S424" s="239"/>
      <c r="T424" s="239"/>
      <c r="U424" s="239"/>
      <c r="V424" s="239"/>
      <c r="W424" s="239"/>
      <c r="X424" s="239"/>
      <c r="Y424" s="239"/>
      <c r="Z424" s="239"/>
    </row>
    <row r="425" spans="1:26" ht="14.25" customHeight="1">
      <c r="A425" s="239"/>
      <c r="B425" s="239"/>
      <c r="C425" s="239"/>
      <c r="D425" s="239"/>
      <c r="E425" s="239"/>
      <c r="F425" s="239"/>
      <c r="G425" s="239"/>
      <c r="H425" s="239"/>
      <c r="I425" s="239"/>
      <c r="J425" s="239"/>
      <c r="K425" s="239"/>
      <c r="L425" s="239"/>
      <c r="M425" s="239"/>
      <c r="N425" s="239"/>
      <c r="O425" s="239"/>
      <c r="P425" s="239"/>
      <c r="Q425" s="239"/>
      <c r="R425" s="239"/>
      <c r="S425" s="239"/>
      <c r="T425" s="239"/>
      <c r="U425" s="239"/>
      <c r="V425" s="239"/>
      <c r="W425" s="239"/>
      <c r="X425" s="239"/>
      <c r="Y425" s="239"/>
      <c r="Z425" s="239"/>
    </row>
    <row r="426" spans="1:26" ht="14.25" customHeight="1">
      <c r="A426" s="239"/>
      <c r="B426" s="239"/>
      <c r="C426" s="239"/>
      <c r="D426" s="239"/>
      <c r="E426" s="239"/>
      <c r="F426" s="239"/>
      <c r="G426" s="239"/>
      <c r="H426" s="239"/>
      <c r="I426" s="239"/>
      <c r="J426" s="239"/>
      <c r="K426" s="239"/>
      <c r="L426" s="239"/>
      <c r="M426" s="239"/>
      <c r="N426" s="239"/>
      <c r="O426" s="239"/>
      <c r="P426" s="239"/>
      <c r="Q426" s="239"/>
      <c r="R426" s="239"/>
      <c r="S426" s="239"/>
      <c r="T426" s="239"/>
      <c r="U426" s="239"/>
      <c r="V426" s="239"/>
      <c r="W426" s="239"/>
      <c r="X426" s="239"/>
      <c r="Y426" s="239"/>
      <c r="Z426" s="239"/>
    </row>
    <row r="427" spans="1:26" ht="14.25" customHeight="1">
      <c r="A427" s="239"/>
      <c r="B427" s="239"/>
      <c r="C427" s="239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239"/>
      <c r="Q427" s="239"/>
      <c r="R427" s="239"/>
      <c r="S427" s="239"/>
      <c r="T427" s="239"/>
      <c r="U427" s="239"/>
      <c r="V427" s="239"/>
      <c r="W427" s="239"/>
      <c r="X427" s="239"/>
      <c r="Y427" s="239"/>
      <c r="Z427" s="239"/>
    </row>
    <row r="428" spans="1:26" ht="14.25" customHeight="1">
      <c r="A428" s="239"/>
      <c r="B428" s="239"/>
      <c r="C428" s="239"/>
      <c r="D428" s="239"/>
      <c r="E428" s="239"/>
      <c r="F428" s="239"/>
      <c r="G428" s="239"/>
      <c r="H428" s="239"/>
      <c r="I428" s="239"/>
      <c r="J428" s="239"/>
      <c r="K428" s="239"/>
      <c r="L428" s="239"/>
      <c r="M428" s="239"/>
      <c r="N428" s="239"/>
      <c r="O428" s="239"/>
      <c r="P428" s="239"/>
      <c r="Q428" s="239"/>
      <c r="R428" s="239"/>
      <c r="S428" s="239"/>
      <c r="T428" s="239"/>
      <c r="U428" s="239"/>
      <c r="V428" s="239"/>
      <c r="W428" s="239"/>
      <c r="X428" s="239"/>
      <c r="Y428" s="239"/>
      <c r="Z428" s="239"/>
    </row>
    <row r="429" spans="1:26" ht="14.25" customHeight="1">
      <c r="A429" s="239"/>
      <c r="B429" s="239"/>
      <c r="C429" s="239"/>
      <c r="D429" s="239"/>
      <c r="E429" s="239"/>
      <c r="F429" s="239"/>
      <c r="G429" s="239"/>
      <c r="H429" s="239"/>
      <c r="I429" s="239"/>
      <c r="J429" s="239"/>
      <c r="K429" s="239"/>
      <c r="L429" s="239"/>
      <c r="M429" s="239"/>
      <c r="N429" s="239"/>
      <c r="O429" s="239"/>
      <c r="P429" s="239"/>
      <c r="Q429" s="239"/>
      <c r="R429" s="239"/>
      <c r="S429" s="239"/>
      <c r="T429" s="239"/>
      <c r="U429" s="239"/>
      <c r="V429" s="239"/>
      <c r="W429" s="239"/>
      <c r="X429" s="239"/>
      <c r="Y429" s="239"/>
      <c r="Z429" s="239"/>
    </row>
    <row r="430" spans="1:26" ht="14.25" customHeight="1">
      <c r="A430" s="239"/>
      <c r="B430" s="239"/>
      <c r="C430" s="239"/>
      <c r="D430" s="239"/>
      <c r="E430" s="239"/>
      <c r="F430" s="239"/>
      <c r="G430" s="239"/>
      <c r="H430" s="239"/>
      <c r="I430" s="239"/>
      <c r="J430" s="239"/>
      <c r="K430" s="239"/>
      <c r="L430" s="239"/>
      <c r="M430" s="239"/>
      <c r="N430" s="239"/>
      <c r="O430" s="239"/>
      <c r="P430" s="239"/>
      <c r="Q430" s="239"/>
      <c r="R430" s="239"/>
      <c r="S430" s="239"/>
      <c r="T430" s="239"/>
      <c r="U430" s="239"/>
      <c r="V430" s="239"/>
      <c r="W430" s="239"/>
      <c r="X430" s="239"/>
      <c r="Y430" s="239"/>
      <c r="Z430" s="239"/>
    </row>
    <row r="431" spans="1:26" ht="14.25" customHeight="1">
      <c r="A431" s="239"/>
      <c r="B431" s="239"/>
      <c r="C431" s="239"/>
      <c r="D431" s="239"/>
      <c r="E431" s="239"/>
      <c r="F431" s="239"/>
      <c r="G431" s="239"/>
      <c r="H431" s="239"/>
      <c r="I431" s="239"/>
      <c r="J431" s="239"/>
      <c r="K431" s="239"/>
      <c r="L431" s="239"/>
      <c r="M431" s="239"/>
      <c r="N431" s="239"/>
      <c r="O431" s="239"/>
      <c r="P431" s="239"/>
      <c r="Q431" s="239"/>
      <c r="R431" s="239"/>
      <c r="S431" s="239"/>
      <c r="T431" s="239"/>
      <c r="U431" s="239"/>
      <c r="V431" s="239"/>
      <c r="W431" s="239"/>
      <c r="X431" s="239"/>
      <c r="Y431" s="239"/>
      <c r="Z431" s="239"/>
    </row>
    <row r="432" spans="1:26" ht="14.25" customHeight="1">
      <c r="A432" s="239"/>
      <c r="B432" s="239"/>
      <c r="C432" s="239"/>
      <c r="D432" s="239"/>
      <c r="E432" s="239"/>
      <c r="F432" s="239"/>
      <c r="G432" s="239"/>
      <c r="H432" s="239"/>
      <c r="I432" s="239"/>
      <c r="J432" s="239"/>
      <c r="K432" s="239"/>
      <c r="L432" s="239"/>
      <c r="M432" s="239"/>
      <c r="N432" s="239"/>
      <c r="O432" s="239"/>
      <c r="P432" s="239"/>
      <c r="Q432" s="239"/>
      <c r="R432" s="239"/>
      <c r="S432" s="239"/>
      <c r="T432" s="239"/>
      <c r="U432" s="239"/>
      <c r="V432" s="239"/>
      <c r="W432" s="239"/>
      <c r="X432" s="239"/>
      <c r="Y432" s="239"/>
      <c r="Z432" s="239"/>
    </row>
    <row r="433" spans="1:26" ht="14.25" customHeight="1">
      <c r="A433" s="239"/>
      <c r="B433" s="239"/>
      <c r="C433" s="239"/>
      <c r="D433" s="239"/>
      <c r="E433" s="239"/>
      <c r="F433" s="239"/>
      <c r="G433" s="239"/>
      <c r="H433" s="239"/>
      <c r="I433" s="239"/>
      <c r="J433" s="239"/>
      <c r="K433" s="239"/>
      <c r="L433" s="239"/>
      <c r="M433" s="239"/>
      <c r="N433" s="239"/>
      <c r="O433" s="239"/>
      <c r="P433" s="239"/>
      <c r="Q433" s="239"/>
      <c r="R433" s="239"/>
      <c r="S433" s="239"/>
      <c r="T433" s="239"/>
      <c r="U433" s="239"/>
      <c r="V433" s="239"/>
      <c r="W433" s="239"/>
      <c r="X433" s="239"/>
      <c r="Y433" s="239"/>
      <c r="Z433" s="239"/>
    </row>
    <row r="434" spans="1:26" ht="14.25" customHeight="1">
      <c r="A434" s="239"/>
      <c r="B434" s="239"/>
      <c r="C434" s="239"/>
      <c r="D434" s="239"/>
      <c r="E434" s="239"/>
      <c r="F434" s="239"/>
      <c r="G434" s="239"/>
      <c r="H434" s="239"/>
      <c r="I434" s="239"/>
      <c r="J434" s="239"/>
      <c r="K434" s="239"/>
      <c r="L434" s="239"/>
      <c r="M434" s="239"/>
      <c r="N434" s="239"/>
      <c r="O434" s="239"/>
      <c r="P434" s="239"/>
      <c r="Q434" s="239"/>
      <c r="R434" s="239"/>
      <c r="S434" s="239"/>
      <c r="T434" s="239"/>
      <c r="U434" s="239"/>
      <c r="V434" s="239"/>
      <c r="W434" s="239"/>
      <c r="X434" s="239"/>
      <c r="Y434" s="239"/>
      <c r="Z434" s="239"/>
    </row>
    <row r="435" spans="1:26" ht="14.25" customHeight="1">
      <c r="A435" s="239"/>
      <c r="B435" s="239"/>
      <c r="C435" s="239"/>
      <c r="D435" s="239"/>
      <c r="E435" s="239"/>
      <c r="F435" s="239"/>
      <c r="G435" s="239"/>
      <c r="H435" s="239"/>
      <c r="I435" s="239"/>
      <c r="J435" s="239"/>
      <c r="K435" s="239"/>
      <c r="L435" s="239"/>
      <c r="M435" s="239"/>
      <c r="N435" s="239"/>
      <c r="O435" s="239"/>
      <c r="P435" s="239"/>
      <c r="Q435" s="239"/>
      <c r="R435" s="239"/>
      <c r="S435" s="239"/>
      <c r="T435" s="239"/>
      <c r="U435" s="239"/>
      <c r="V435" s="239"/>
      <c r="W435" s="239"/>
      <c r="X435" s="239"/>
      <c r="Y435" s="239"/>
      <c r="Z435" s="239"/>
    </row>
    <row r="436" spans="1:26" ht="14.25" customHeight="1">
      <c r="A436" s="239"/>
      <c r="B436" s="239"/>
      <c r="C436" s="239"/>
      <c r="D436" s="239"/>
      <c r="E436" s="239"/>
      <c r="F436" s="239"/>
      <c r="G436" s="239"/>
      <c r="H436" s="239"/>
      <c r="I436" s="239"/>
      <c r="J436" s="239"/>
      <c r="K436" s="239"/>
      <c r="L436" s="239"/>
      <c r="M436" s="239"/>
      <c r="N436" s="239"/>
      <c r="O436" s="239"/>
      <c r="P436" s="239"/>
      <c r="Q436" s="239"/>
      <c r="R436" s="239"/>
      <c r="S436" s="239"/>
      <c r="T436" s="239"/>
      <c r="U436" s="239"/>
      <c r="V436" s="239"/>
      <c r="W436" s="239"/>
      <c r="X436" s="239"/>
      <c r="Y436" s="239"/>
      <c r="Z436" s="239"/>
    </row>
    <row r="437" spans="1:26" ht="14.25" customHeight="1">
      <c r="A437" s="239"/>
      <c r="B437" s="239"/>
      <c r="C437" s="239"/>
      <c r="D437" s="239"/>
      <c r="E437" s="239"/>
      <c r="F437" s="239"/>
      <c r="G437" s="239"/>
      <c r="H437" s="239"/>
      <c r="I437" s="239"/>
      <c r="J437" s="239"/>
      <c r="K437" s="239"/>
      <c r="L437" s="239"/>
      <c r="M437" s="239"/>
      <c r="N437" s="239"/>
      <c r="O437" s="239"/>
      <c r="P437" s="239"/>
      <c r="Q437" s="239"/>
      <c r="R437" s="239"/>
      <c r="S437" s="239"/>
      <c r="T437" s="239"/>
      <c r="U437" s="239"/>
      <c r="V437" s="239"/>
      <c r="W437" s="239"/>
      <c r="X437" s="239"/>
      <c r="Y437" s="239"/>
      <c r="Z437" s="239"/>
    </row>
    <row r="438" spans="1:26" ht="14.25" customHeight="1">
      <c r="A438" s="239"/>
      <c r="B438" s="239"/>
      <c r="C438" s="239"/>
      <c r="D438" s="239"/>
      <c r="E438" s="239"/>
      <c r="F438" s="239"/>
      <c r="G438" s="239"/>
      <c r="H438" s="239"/>
      <c r="I438" s="239"/>
      <c r="J438" s="239"/>
      <c r="K438" s="239"/>
      <c r="L438" s="239"/>
      <c r="M438" s="239"/>
      <c r="N438" s="239"/>
      <c r="O438" s="239"/>
      <c r="P438" s="239"/>
      <c r="Q438" s="239"/>
      <c r="R438" s="239"/>
      <c r="S438" s="239"/>
      <c r="T438" s="239"/>
      <c r="U438" s="239"/>
      <c r="V438" s="239"/>
      <c r="W438" s="239"/>
      <c r="X438" s="239"/>
      <c r="Y438" s="239"/>
      <c r="Z438" s="239"/>
    </row>
    <row r="439" spans="1:26" ht="14.25" customHeight="1">
      <c r="A439" s="239"/>
      <c r="B439" s="239"/>
      <c r="C439" s="239"/>
      <c r="D439" s="239"/>
      <c r="E439" s="239"/>
      <c r="F439" s="239"/>
      <c r="G439" s="239"/>
      <c r="H439" s="239"/>
      <c r="I439" s="239"/>
      <c r="J439" s="239"/>
      <c r="K439" s="239"/>
      <c r="L439" s="239"/>
      <c r="M439" s="239"/>
      <c r="N439" s="239"/>
      <c r="O439" s="239"/>
      <c r="P439" s="239"/>
      <c r="Q439" s="239"/>
      <c r="R439" s="239"/>
      <c r="S439" s="239"/>
      <c r="T439" s="239"/>
      <c r="U439" s="239"/>
      <c r="V439" s="239"/>
      <c r="W439" s="239"/>
      <c r="X439" s="239"/>
      <c r="Y439" s="239"/>
      <c r="Z439" s="239"/>
    </row>
    <row r="440" spans="1:26" ht="14.25" customHeight="1">
      <c r="A440" s="239"/>
      <c r="B440" s="239"/>
      <c r="C440" s="239"/>
      <c r="D440" s="239"/>
      <c r="E440" s="239"/>
      <c r="F440" s="239"/>
      <c r="G440" s="239"/>
      <c r="H440" s="239"/>
      <c r="I440" s="239"/>
      <c r="J440" s="239"/>
      <c r="K440" s="239"/>
      <c r="L440" s="239"/>
      <c r="M440" s="239"/>
      <c r="N440" s="239"/>
      <c r="O440" s="239"/>
      <c r="P440" s="239"/>
      <c r="Q440" s="239"/>
      <c r="R440" s="239"/>
      <c r="S440" s="239"/>
      <c r="T440" s="239"/>
      <c r="U440" s="239"/>
      <c r="V440" s="239"/>
      <c r="W440" s="239"/>
      <c r="X440" s="239"/>
      <c r="Y440" s="239"/>
      <c r="Z440" s="239"/>
    </row>
    <row r="441" spans="1:26" ht="14.25" customHeight="1">
      <c r="A441" s="239"/>
      <c r="B441" s="239"/>
      <c r="C441" s="239"/>
      <c r="D441" s="239"/>
      <c r="E441" s="239"/>
      <c r="F441" s="239"/>
      <c r="G441" s="239"/>
      <c r="H441" s="239"/>
      <c r="I441" s="239"/>
      <c r="J441" s="239"/>
      <c r="K441" s="239"/>
      <c r="L441" s="239"/>
      <c r="M441" s="239"/>
      <c r="N441" s="239"/>
      <c r="O441" s="239"/>
      <c r="P441" s="239"/>
      <c r="Q441" s="239"/>
      <c r="R441" s="239"/>
      <c r="S441" s="239"/>
      <c r="T441" s="239"/>
      <c r="U441" s="239"/>
      <c r="V441" s="239"/>
      <c r="W441" s="239"/>
      <c r="X441" s="239"/>
      <c r="Y441" s="239"/>
      <c r="Z441" s="239"/>
    </row>
    <row r="442" spans="1:26" ht="14.25" customHeight="1">
      <c r="A442" s="239"/>
      <c r="B442" s="239"/>
      <c r="C442" s="239"/>
      <c r="D442" s="239"/>
      <c r="E442" s="239"/>
      <c r="F442" s="239"/>
      <c r="G442" s="239"/>
      <c r="H442" s="239"/>
      <c r="I442" s="239"/>
      <c r="J442" s="239"/>
      <c r="K442" s="239"/>
      <c r="L442" s="239"/>
      <c r="M442" s="239"/>
      <c r="N442" s="239"/>
      <c r="O442" s="239"/>
      <c r="P442" s="239"/>
      <c r="Q442" s="239"/>
      <c r="R442" s="239"/>
      <c r="S442" s="239"/>
      <c r="T442" s="239"/>
      <c r="U442" s="239"/>
      <c r="V442" s="239"/>
      <c r="W442" s="239"/>
      <c r="X442" s="239"/>
      <c r="Y442" s="239"/>
      <c r="Z442" s="239"/>
    </row>
    <row r="443" spans="1:26" ht="14.25" customHeight="1">
      <c r="A443" s="239"/>
      <c r="B443" s="239"/>
      <c r="C443" s="239"/>
      <c r="D443" s="239"/>
      <c r="E443" s="239"/>
      <c r="F443" s="239"/>
      <c r="G443" s="239"/>
      <c r="H443" s="239"/>
      <c r="I443" s="239"/>
      <c r="J443" s="239"/>
      <c r="K443" s="239"/>
      <c r="L443" s="239"/>
      <c r="M443" s="239"/>
      <c r="N443" s="239"/>
      <c r="O443" s="239"/>
      <c r="P443" s="239"/>
      <c r="Q443" s="239"/>
      <c r="R443" s="239"/>
      <c r="S443" s="239"/>
      <c r="T443" s="239"/>
      <c r="U443" s="239"/>
      <c r="V443" s="239"/>
      <c r="W443" s="239"/>
      <c r="X443" s="239"/>
      <c r="Y443" s="239"/>
      <c r="Z443" s="239"/>
    </row>
    <row r="444" spans="1:26" ht="14.25" customHeight="1">
      <c r="A444" s="239"/>
      <c r="B444" s="239"/>
      <c r="C444" s="239"/>
      <c r="D444" s="239"/>
      <c r="E444" s="239"/>
      <c r="F444" s="239"/>
      <c r="G444" s="239"/>
      <c r="H444" s="239"/>
      <c r="I444" s="239"/>
      <c r="J444" s="239"/>
      <c r="K444" s="239"/>
      <c r="L444" s="239"/>
      <c r="M444" s="239"/>
      <c r="N444" s="239"/>
      <c r="O444" s="239"/>
      <c r="P444" s="239"/>
      <c r="Q444" s="239"/>
      <c r="R444" s="239"/>
      <c r="S444" s="239"/>
      <c r="T444" s="239"/>
      <c r="U444" s="239"/>
      <c r="V444" s="239"/>
      <c r="W444" s="239"/>
      <c r="X444" s="239"/>
      <c r="Y444" s="239"/>
      <c r="Z444" s="239"/>
    </row>
    <row r="445" spans="1:26" ht="14.25" customHeight="1">
      <c r="A445" s="239"/>
      <c r="B445" s="239"/>
      <c r="C445" s="239"/>
      <c r="D445" s="239"/>
      <c r="E445" s="239"/>
      <c r="F445" s="239"/>
      <c r="G445" s="239"/>
      <c r="H445" s="239"/>
      <c r="I445" s="239"/>
      <c r="J445" s="239"/>
      <c r="K445" s="239"/>
      <c r="L445" s="239"/>
      <c r="M445" s="239"/>
      <c r="N445" s="239"/>
      <c r="O445" s="239"/>
      <c r="P445" s="239"/>
      <c r="Q445" s="239"/>
      <c r="R445" s="239"/>
      <c r="S445" s="239"/>
      <c r="T445" s="239"/>
      <c r="U445" s="239"/>
      <c r="V445" s="239"/>
      <c r="W445" s="239"/>
      <c r="X445" s="239"/>
      <c r="Y445" s="239"/>
      <c r="Z445" s="239"/>
    </row>
    <row r="446" spans="1:26" ht="14.25" customHeight="1">
      <c r="A446" s="239"/>
      <c r="B446" s="239"/>
      <c r="C446" s="239"/>
      <c r="D446" s="239"/>
      <c r="E446" s="239"/>
      <c r="F446" s="239"/>
      <c r="G446" s="239"/>
      <c r="H446" s="239"/>
      <c r="I446" s="239"/>
      <c r="J446" s="239"/>
      <c r="K446" s="239"/>
      <c r="L446" s="239"/>
      <c r="M446" s="239"/>
      <c r="N446" s="239"/>
      <c r="O446" s="239"/>
      <c r="P446" s="239"/>
      <c r="Q446" s="239"/>
      <c r="R446" s="239"/>
      <c r="S446" s="239"/>
      <c r="T446" s="239"/>
      <c r="U446" s="239"/>
      <c r="V446" s="239"/>
      <c r="W446" s="239"/>
      <c r="X446" s="239"/>
      <c r="Y446" s="239"/>
      <c r="Z446" s="239"/>
    </row>
    <row r="447" spans="1:26" ht="14.25" customHeight="1">
      <c r="A447" s="239"/>
      <c r="B447" s="239"/>
      <c r="C447" s="239"/>
      <c r="D447" s="239"/>
      <c r="E447" s="239"/>
      <c r="F447" s="239"/>
      <c r="G447" s="239"/>
      <c r="H447" s="239"/>
      <c r="I447" s="239"/>
      <c r="J447" s="239"/>
      <c r="K447" s="239"/>
      <c r="L447" s="239"/>
      <c r="M447" s="239"/>
      <c r="N447" s="239"/>
      <c r="O447" s="239"/>
      <c r="P447" s="239"/>
      <c r="Q447" s="239"/>
      <c r="R447" s="239"/>
      <c r="S447" s="239"/>
      <c r="T447" s="239"/>
      <c r="U447" s="239"/>
      <c r="V447" s="239"/>
      <c r="W447" s="239"/>
      <c r="X447" s="239"/>
      <c r="Y447" s="239"/>
      <c r="Z447" s="239"/>
    </row>
    <row r="448" spans="1:26" ht="14.25" customHeight="1">
      <c r="A448" s="239"/>
      <c r="B448" s="239"/>
      <c r="C448" s="239"/>
      <c r="D448" s="239"/>
      <c r="E448" s="239"/>
      <c r="F448" s="239"/>
      <c r="G448" s="239"/>
      <c r="H448" s="239"/>
      <c r="I448" s="239"/>
      <c r="J448" s="239"/>
      <c r="K448" s="239"/>
      <c r="L448" s="239"/>
      <c r="M448" s="239"/>
      <c r="N448" s="239"/>
      <c r="O448" s="239"/>
      <c r="P448" s="239"/>
      <c r="Q448" s="239"/>
      <c r="R448" s="239"/>
      <c r="S448" s="239"/>
      <c r="T448" s="239"/>
      <c r="U448" s="239"/>
      <c r="V448" s="239"/>
      <c r="W448" s="239"/>
      <c r="X448" s="239"/>
      <c r="Y448" s="239"/>
      <c r="Z448" s="239"/>
    </row>
    <row r="449" spans="1:26" ht="14.25" customHeight="1">
      <c r="A449" s="239"/>
      <c r="B449" s="239"/>
      <c r="C449" s="239"/>
      <c r="D449" s="239"/>
      <c r="E449" s="239"/>
      <c r="F449" s="239"/>
      <c r="G449" s="239"/>
      <c r="H449" s="239"/>
      <c r="I449" s="239"/>
      <c r="J449" s="239"/>
      <c r="K449" s="239"/>
      <c r="L449" s="239"/>
      <c r="M449" s="239"/>
      <c r="N449" s="239"/>
      <c r="O449" s="239"/>
      <c r="P449" s="239"/>
      <c r="Q449" s="239"/>
      <c r="R449" s="239"/>
      <c r="S449" s="239"/>
      <c r="T449" s="239"/>
      <c r="U449" s="239"/>
      <c r="V449" s="239"/>
      <c r="W449" s="239"/>
      <c r="X449" s="239"/>
      <c r="Y449" s="239"/>
      <c r="Z449" s="239"/>
    </row>
    <row r="450" spans="1:26" ht="14.25" customHeight="1">
      <c r="A450" s="239"/>
      <c r="B450" s="239"/>
      <c r="C450" s="239"/>
      <c r="D450" s="239"/>
      <c r="E450" s="239"/>
      <c r="F450" s="239"/>
      <c r="G450" s="239"/>
      <c r="H450" s="239"/>
      <c r="I450" s="239"/>
      <c r="J450" s="239"/>
      <c r="K450" s="239"/>
      <c r="L450" s="239"/>
      <c r="M450" s="239"/>
      <c r="N450" s="239"/>
      <c r="O450" s="239"/>
      <c r="P450" s="239"/>
      <c r="Q450" s="239"/>
      <c r="R450" s="239"/>
      <c r="S450" s="239"/>
      <c r="T450" s="239"/>
      <c r="U450" s="239"/>
      <c r="V450" s="239"/>
      <c r="W450" s="239"/>
      <c r="X450" s="239"/>
      <c r="Y450" s="239"/>
      <c r="Z450" s="239"/>
    </row>
    <row r="451" spans="1:26" ht="14.25" customHeight="1">
      <c r="A451" s="239"/>
      <c r="B451" s="239"/>
      <c r="C451" s="239"/>
      <c r="D451" s="239"/>
      <c r="E451" s="239"/>
      <c r="F451" s="239"/>
      <c r="G451" s="239"/>
      <c r="H451" s="239"/>
      <c r="I451" s="239"/>
      <c r="J451" s="239"/>
      <c r="K451" s="239"/>
      <c r="L451" s="239"/>
      <c r="M451" s="239"/>
      <c r="N451" s="239"/>
      <c r="O451" s="239"/>
      <c r="P451" s="239"/>
      <c r="Q451" s="239"/>
      <c r="R451" s="239"/>
      <c r="S451" s="239"/>
      <c r="T451" s="239"/>
      <c r="U451" s="239"/>
      <c r="V451" s="239"/>
      <c r="W451" s="239"/>
      <c r="X451" s="239"/>
      <c r="Y451" s="239"/>
      <c r="Z451" s="239"/>
    </row>
    <row r="452" spans="1:26" ht="14.25" customHeight="1">
      <c r="A452" s="239"/>
      <c r="B452" s="239"/>
      <c r="C452" s="239"/>
      <c r="D452" s="239"/>
      <c r="E452" s="239"/>
      <c r="F452" s="239"/>
      <c r="G452" s="239"/>
      <c r="H452" s="239"/>
      <c r="I452" s="239"/>
      <c r="J452" s="239"/>
      <c r="K452" s="239"/>
      <c r="L452" s="239"/>
      <c r="M452" s="239"/>
      <c r="N452" s="239"/>
      <c r="O452" s="239"/>
      <c r="P452" s="239"/>
      <c r="Q452" s="239"/>
      <c r="R452" s="239"/>
      <c r="S452" s="239"/>
      <c r="T452" s="239"/>
      <c r="U452" s="239"/>
      <c r="V452" s="239"/>
      <c r="W452" s="239"/>
      <c r="X452" s="239"/>
      <c r="Y452" s="239"/>
      <c r="Z452" s="239"/>
    </row>
    <row r="453" spans="1:26" ht="14.25" customHeight="1">
      <c r="A453" s="239"/>
      <c r="B453" s="239"/>
      <c r="C453" s="239"/>
      <c r="D453" s="239"/>
      <c r="E453" s="239"/>
      <c r="F453" s="239"/>
      <c r="G453" s="239"/>
      <c r="H453" s="239"/>
      <c r="I453" s="239"/>
      <c r="J453" s="239"/>
      <c r="K453" s="239"/>
      <c r="L453" s="239"/>
      <c r="M453" s="239"/>
      <c r="N453" s="239"/>
      <c r="O453" s="239"/>
      <c r="P453" s="239"/>
      <c r="Q453" s="239"/>
      <c r="R453" s="239"/>
      <c r="S453" s="239"/>
      <c r="T453" s="239"/>
      <c r="U453" s="239"/>
      <c r="V453" s="239"/>
      <c r="W453" s="239"/>
      <c r="X453" s="239"/>
      <c r="Y453" s="239"/>
      <c r="Z453" s="239"/>
    </row>
    <row r="454" spans="1:26" ht="14.25" customHeight="1">
      <c r="A454" s="239"/>
      <c r="B454" s="239"/>
      <c r="C454" s="239"/>
      <c r="D454" s="239"/>
      <c r="E454" s="239"/>
      <c r="F454" s="239"/>
      <c r="G454" s="239"/>
      <c r="H454" s="239"/>
      <c r="I454" s="239"/>
      <c r="J454" s="239"/>
      <c r="K454" s="239"/>
      <c r="L454" s="239"/>
      <c r="M454" s="239"/>
      <c r="N454" s="239"/>
      <c r="O454" s="239"/>
      <c r="P454" s="239"/>
      <c r="Q454" s="239"/>
      <c r="R454" s="239"/>
      <c r="S454" s="239"/>
      <c r="T454" s="239"/>
      <c r="U454" s="239"/>
      <c r="V454" s="239"/>
      <c r="W454" s="239"/>
      <c r="X454" s="239"/>
      <c r="Y454" s="239"/>
      <c r="Z454" s="239"/>
    </row>
    <row r="455" spans="1:26" ht="14.25" customHeight="1">
      <c r="A455" s="239"/>
      <c r="B455" s="239"/>
      <c r="C455" s="239"/>
      <c r="D455" s="239"/>
      <c r="E455" s="239"/>
      <c r="F455" s="239"/>
      <c r="G455" s="239"/>
      <c r="H455" s="239"/>
      <c r="I455" s="239"/>
      <c r="J455" s="239"/>
      <c r="K455" s="239"/>
      <c r="L455" s="239"/>
      <c r="M455" s="239"/>
      <c r="N455" s="239"/>
      <c r="O455" s="239"/>
      <c r="P455" s="239"/>
      <c r="Q455" s="239"/>
      <c r="R455" s="239"/>
      <c r="S455" s="239"/>
      <c r="T455" s="239"/>
      <c r="U455" s="239"/>
      <c r="V455" s="239"/>
      <c r="W455" s="239"/>
      <c r="X455" s="239"/>
      <c r="Y455" s="239"/>
      <c r="Z455" s="239"/>
    </row>
    <row r="456" spans="1:26" ht="14.25" customHeight="1">
      <c r="A456" s="239"/>
      <c r="B456" s="239"/>
      <c r="C456" s="239"/>
      <c r="D456" s="239"/>
      <c r="E456" s="239"/>
      <c r="F456" s="239"/>
      <c r="G456" s="239"/>
      <c r="H456" s="239"/>
      <c r="I456" s="239"/>
      <c r="J456" s="239"/>
      <c r="K456" s="239"/>
      <c r="L456" s="239"/>
      <c r="M456" s="239"/>
      <c r="N456" s="239"/>
      <c r="O456" s="239"/>
      <c r="P456" s="239"/>
      <c r="Q456" s="239"/>
      <c r="R456" s="239"/>
      <c r="S456" s="239"/>
      <c r="T456" s="239"/>
      <c r="U456" s="239"/>
      <c r="V456" s="239"/>
      <c r="W456" s="239"/>
      <c r="X456" s="239"/>
      <c r="Y456" s="239"/>
      <c r="Z456" s="239"/>
    </row>
    <row r="457" spans="1:26" ht="14.25" customHeight="1">
      <c r="A457" s="239"/>
      <c r="B457" s="239"/>
      <c r="C457" s="239"/>
      <c r="D457" s="239"/>
      <c r="E457" s="239"/>
      <c r="F457" s="239"/>
      <c r="G457" s="239"/>
      <c r="H457" s="239"/>
      <c r="I457" s="239"/>
      <c r="J457" s="239"/>
      <c r="K457" s="239"/>
      <c r="L457" s="239"/>
      <c r="M457" s="239"/>
      <c r="N457" s="239"/>
      <c r="O457" s="239"/>
      <c r="P457" s="239"/>
      <c r="Q457" s="239"/>
      <c r="R457" s="239"/>
      <c r="S457" s="239"/>
      <c r="T457" s="239"/>
      <c r="U457" s="239"/>
      <c r="V457" s="239"/>
      <c r="W457" s="239"/>
      <c r="X457" s="239"/>
      <c r="Y457" s="239"/>
      <c r="Z457" s="239"/>
    </row>
    <row r="458" spans="1:26" ht="14.25" customHeight="1">
      <c r="A458" s="239"/>
      <c r="B458" s="239"/>
      <c r="C458" s="239"/>
      <c r="D458" s="239"/>
      <c r="E458" s="239"/>
      <c r="F458" s="239"/>
      <c r="G458" s="239"/>
      <c r="H458" s="239"/>
      <c r="I458" s="239"/>
      <c r="J458" s="239"/>
      <c r="K458" s="239"/>
      <c r="L458" s="239"/>
      <c r="M458" s="239"/>
      <c r="N458" s="239"/>
      <c r="O458" s="239"/>
      <c r="P458" s="239"/>
      <c r="Q458" s="239"/>
      <c r="R458" s="239"/>
      <c r="S458" s="239"/>
      <c r="T458" s="239"/>
      <c r="U458" s="239"/>
      <c r="V458" s="239"/>
      <c r="W458" s="239"/>
      <c r="X458" s="239"/>
      <c r="Y458" s="239"/>
      <c r="Z458" s="239"/>
    </row>
    <row r="459" spans="1:26" ht="14.25" customHeight="1">
      <c r="A459" s="239"/>
      <c r="B459" s="239"/>
      <c r="C459" s="239"/>
      <c r="D459" s="239"/>
      <c r="E459" s="239"/>
      <c r="F459" s="239"/>
      <c r="G459" s="239"/>
      <c r="H459" s="239"/>
      <c r="I459" s="239"/>
      <c r="J459" s="239"/>
      <c r="K459" s="239"/>
      <c r="L459" s="239"/>
      <c r="M459" s="239"/>
      <c r="N459" s="239"/>
      <c r="O459" s="239"/>
      <c r="P459" s="239"/>
      <c r="Q459" s="239"/>
      <c r="R459" s="239"/>
      <c r="S459" s="239"/>
      <c r="T459" s="239"/>
      <c r="U459" s="239"/>
      <c r="V459" s="239"/>
      <c r="W459" s="239"/>
      <c r="X459" s="239"/>
      <c r="Y459" s="239"/>
      <c r="Z459" s="239"/>
    </row>
    <row r="460" spans="1:26" ht="14.25" customHeight="1">
      <c r="A460" s="239"/>
      <c r="B460" s="239"/>
      <c r="C460" s="239"/>
      <c r="D460" s="239"/>
      <c r="E460" s="239"/>
      <c r="F460" s="239"/>
      <c r="G460" s="239"/>
      <c r="H460" s="239"/>
      <c r="I460" s="239"/>
      <c r="J460" s="239"/>
      <c r="K460" s="239"/>
      <c r="L460" s="239"/>
      <c r="M460" s="239"/>
      <c r="N460" s="239"/>
      <c r="O460" s="239"/>
      <c r="P460" s="239"/>
      <c r="Q460" s="239"/>
      <c r="R460" s="239"/>
      <c r="S460" s="239"/>
      <c r="T460" s="239"/>
      <c r="U460" s="239"/>
      <c r="V460" s="239"/>
      <c r="W460" s="239"/>
      <c r="X460" s="239"/>
      <c r="Y460" s="239"/>
      <c r="Z460" s="239"/>
    </row>
    <row r="461" spans="1:26" ht="14.25" customHeight="1">
      <c r="A461" s="239"/>
      <c r="B461" s="239"/>
      <c r="C461" s="239"/>
      <c r="D461" s="239"/>
      <c r="E461" s="239"/>
      <c r="F461" s="239"/>
      <c r="G461" s="239"/>
      <c r="H461" s="239"/>
      <c r="I461" s="239"/>
      <c r="J461" s="239"/>
      <c r="K461" s="239"/>
      <c r="L461" s="239"/>
      <c r="M461" s="239"/>
      <c r="N461" s="239"/>
      <c r="O461" s="239"/>
      <c r="P461" s="239"/>
      <c r="Q461" s="239"/>
      <c r="R461" s="239"/>
      <c r="S461" s="239"/>
      <c r="T461" s="239"/>
      <c r="U461" s="239"/>
      <c r="V461" s="239"/>
      <c r="W461" s="239"/>
      <c r="X461" s="239"/>
      <c r="Y461" s="239"/>
      <c r="Z461" s="239"/>
    </row>
    <row r="462" spans="1:26" ht="14.25" customHeight="1">
      <c r="A462" s="239"/>
      <c r="B462" s="239"/>
      <c r="C462" s="239"/>
      <c r="D462" s="239"/>
      <c r="E462" s="239"/>
      <c r="F462" s="239"/>
      <c r="G462" s="239"/>
      <c r="H462" s="239"/>
      <c r="I462" s="239"/>
      <c r="J462" s="239"/>
      <c r="K462" s="239"/>
      <c r="L462" s="239"/>
      <c r="M462" s="239"/>
      <c r="N462" s="239"/>
      <c r="O462" s="239"/>
      <c r="P462" s="239"/>
      <c r="Q462" s="239"/>
      <c r="R462" s="239"/>
      <c r="S462" s="239"/>
      <c r="T462" s="239"/>
      <c r="U462" s="239"/>
      <c r="V462" s="239"/>
      <c r="W462" s="239"/>
      <c r="X462" s="239"/>
      <c r="Y462" s="239"/>
      <c r="Z462" s="239"/>
    </row>
    <row r="463" spans="1:26" ht="14.25" customHeight="1">
      <c r="A463" s="239"/>
      <c r="B463" s="239"/>
      <c r="C463" s="239"/>
      <c r="D463" s="239"/>
      <c r="E463" s="239"/>
      <c r="F463" s="239"/>
      <c r="G463" s="239"/>
      <c r="H463" s="239"/>
      <c r="I463" s="239"/>
      <c r="J463" s="239"/>
      <c r="K463" s="239"/>
      <c r="L463" s="239"/>
      <c r="M463" s="239"/>
      <c r="N463" s="239"/>
      <c r="O463" s="239"/>
      <c r="P463" s="239"/>
      <c r="Q463" s="239"/>
      <c r="R463" s="239"/>
      <c r="S463" s="239"/>
      <c r="T463" s="239"/>
      <c r="U463" s="239"/>
      <c r="V463" s="239"/>
      <c r="W463" s="239"/>
      <c r="X463" s="239"/>
      <c r="Y463" s="239"/>
      <c r="Z463" s="239"/>
    </row>
    <row r="464" spans="1:26" ht="14.25" customHeight="1">
      <c r="A464" s="239"/>
      <c r="B464" s="239"/>
      <c r="C464" s="239"/>
      <c r="D464" s="239"/>
      <c r="E464" s="239"/>
      <c r="F464" s="239"/>
      <c r="G464" s="239"/>
      <c r="H464" s="239"/>
      <c r="I464" s="239"/>
      <c r="J464" s="239"/>
      <c r="K464" s="239"/>
      <c r="L464" s="239"/>
      <c r="M464" s="239"/>
      <c r="N464" s="239"/>
      <c r="O464" s="239"/>
      <c r="P464" s="239"/>
      <c r="Q464" s="239"/>
      <c r="R464" s="239"/>
      <c r="S464" s="239"/>
      <c r="T464" s="239"/>
      <c r="U464" s="239"/>
      <c r="V464" s="239"/>
      <c r="W464" s="239"/>
      <c r="X464" s="239"/>
      <c r="Y464" s="239"/>
      <c r="Z464" s="239"/>
    </row>
    <row r="465" spans="1:26" ht="14.25" customHeight="1">
      <c r="A465" s="239"/>
      <c r="B465" s="239"/>
      <c r="C465" s="239"/>
      <c r="D465" s="239"/>
      <c r="E465" s="239"/>
      <c r="F465" s="239"/>
      <c r="G465" s="239"/>
      <c r="H465" s="239"/>
      <c r="I465" s="239"/>
      <c r="J465" s="239"/>
      <c r="K465" s="239"/>
      <c r="L465" s="239"/>
      <c r="M465" s="239"/>
      <c r="N465" s="239"/>
      <c r="O465" s="239"/>
      <c r="P465" s="239"/>
      <c r="Q465" s="239"/>
      <c r="R465" s="239"/>
      <c r="S465" s="239"/>
      <c r="T465" s="239"/>
      <c r="U465" s="239"/>
      <c r="V465" s="239"/>
      <c r="W465" s="239"/>
      <c r="X465" s="239"/>
      <c r="Y465" s="239"/>
      <c r="Z465" s="239"/>
    </row>
    <row r="466" spans="1:26" ht="14.25" customHeight="1">
      <c r="A466" s="239"/>
      <c r="B466" s="239"/>
      <c r="C466" s="239"/>
      <c r="D466" s="239"/>
      <c r="E466" s="239"/>
      <c r="F466" s="239"/>
      <c r="G466" s="239"/>
      <c r="H466" s="239"/>
      <c r="I466" s="239"/>
      <c r="J466" s="239"/>
      <c r="K466" s="239"/>
      <c r="L466" s="239"/>
      <c r="M466" s="239"/>
      <c r="N466" s="239"/>
      <c r="O466" s="239"/>
      <c r="P466" s="239"/>
      <c r="Q466" s="239"/>
      <c r="R466" s="239"/>
      <c r="S466" s="239"/>
      <c r="T466" s="239"/>
      <c r="U466" s="239"/>
      <c r="V466" s="239"/>
      <c r="W466" s="239"/>
      <c r="X466" s="239"/>
      <c r="Y466" s="239"/>
      <c r="Z466" s="239"/>
    </row>
    <row r="467" spans="1:26" ht="14.25" customHeight="1">
      <c r="A467" s="239"/>
      <c r="B467" s="239"/>
      <c r="C467" s="239"/>
      <c r="D467" s="239"/>
      <c r="E467" s="239"/>
      <c r="F467" s="239"/>
      <c r="G467" s="239"/>
      <c r="H467" s="239"/>
      <c r="I467" s="239"/>
      <c r="J467" s="239"/>
      <c r="K467" s="239"/>
      <c r="L467" s="239"/>
      <c r="M467" s="239"/>
      <c r="N467" s="239"/>
      <c r="O467" s="239"/>
      <c r="P467" s="239"/>
      <c r="Q467" s="239"/>
      <c r="R467" s="239"/>
      <c r="S467" s="239"/>
      <c r="T467" s="239"/>
      <c r="U467" s="239"/>
      <c r="V467" s="239"/>
      <c r="W467" s="239"/>
      <c r="X467" s="239"/>
      <c r="Y467" s="239"/>
      <c r="Z467" s="239"/>
    </row>
    <row r="468" spans="1:26" ht="14.25" customHeight="1">
      <c r="A468" s="239"/>
      <c r="B468" s="239"/>
      <c r="C468" s="239"/>
      <c r="D468" s="239"/>
      <c r="E468" s="239"/>
      <c r="F468" s="239"/>
      <c r="G468" s="239"/>
      <c r="H468" s="239"/>
      <c r="I468" s="239"/>
      <c r="J468" s="239"/>
      <c r="K468" s="239"/>
      <c r="L468" s="239"/>
      <c r="M468" s="239"/>
      <c r="N468" s="239"/>
      <c r="O468" s="239"/>
      <c r="P468" s="239"/>
      <c r="Q468" s="239"/>
      <c r="R468" s="239"/>
      <c r="S468" s="239"/>
      <c r="T468" s="239"/>
      <c r="U468" s="239"/>
      <c r="V468" s="239"/>
      <c r="W468" s="239"/>
      <c r="X468" s="239"/>
      <c r="Y468" s="239"/>
      <c r="Z468" s="239"/>
    </row>
    <row r="469" spans="1:26" ht="14.25" customHeight="1">
      <c r="A469" s="239"/>
      <c r="B469" s="239"/>
      <c r="C469" s="239"/>
      <c r="D469" s="239"/>
      <c r="E469" s="239"/>
      <c r="F469" s="239"/>
      <c r="G469" s="239"/>
      <c r="H469" s="239"/>
      <c r="I469" s="239"/>
      <c r="J469" s="239"/>
      <c r="K469" s="239"/>
      <c r="L469" s="239"/>
      <c r="M469" s="239"/>
      <c r="N469" s="239"/>
      <c r="O469" s="239"/>
      <c r="P469" s="239"/>
      <c r="Q469" s="239"/>
      <c r="R469" s="239"/>
      <c r="S469" s="239"/>
      <c r="T469" s="239"/>
      <c r="U469" s="239"/>
      <c r="V469" s="239"/>
      <c r="W469" s="239"/>
      <c r="X469" s="239"/>
      <c r="Y469" s="239"/>
      <c r="Z469" s="239"/>
    </row>
    <row r="470" spans="1:26" ht="14.25" customHeight="1">
      <c r="A470" s="239"/>
      <c r="B470" s="239"/>
      <c r="C470" s="239"/>
      <c r="D470" s="239"/>
      <c r="E470" s="239"/>
      <c r="F470" s="239"/>
      <c r="G470" s="239"/>
      <c r="H470" s="239"/>
      <c r="I470" s="239"/>
      <c r="J470" s="239"/>
      <c r="K470" s="239"/>
      <c r="L470" s="239"/>
      <c r="M470" s="239"/>
      <c r="N470" s="239"/>
      <c r="O470" s="239"/>
      <c r="P470" s="239"/>
      <c r="Q470" s="239"/>
      <c r="R470" s="239"/>
      <c r="S470" s="239"/>
      <c r="T470" s="239"/>
      <c r="U470" s="239"/>
      <c r="V470" s="239"/>
      <c r="W470" s="239"/>
      <c r="X470" s="239"/>
      <c r="Y470" s="239"/>
      <c r="Z470" s="239"/>
    </row>
    <row r="471" spans="1:26" ht="14.25" customHeight="1">
      <c r="A471" s="239"/>
      <c r="B471" s="239"/>
      <c r="C471" s="239"/>
      <c r="D471" s="239"/>
      <c r="E471" s="239"/>
      <c r="F471" s="239"/>
      <c r="G471" s="239"/>
      <c r="H471" s="239"/>
      <c r="I471" s="239"/>
      <c r="J471" s="239"/>
      <c r="K471" s="239"/>
      <c r="L471" s="239"/>
      <c r="M471" s="239"/>
      <c r="N471" s="239"/>
      <c r="O471" s="239"/>
      <c r="P471" s="239"/>
      <c r="Q471" s="239"/>
      <c r="R471" s="239"/>
      <c r="S471" s="239"/>
      <c r="T471" s="239"/>
      <c r="U471" s="239"/>
      <c r="V471" s="239"/>
      <c r="W471" s="239"/>
      <c r="X471" s="239"/>
      <c r="Y471" s="239"/>
      <c r="Z471" s="239"/>
    </row>
    <row r="472" spans="1:26" ht="14.25" customHeight="1">
      <c r="A472" s="239"/>
      <c r="B472" s="239"/>
      <c r="C472" s="239"/>
      <c r="D472" s="239"/>
      <c r="E472" s="239"/>
      <c r="F472" s="239"/>
      <c r="G472" s="239"/>
      <c r="H472" s="239"/>
      <c r="I472" s="239"/>
      <c r="J472" s="239"/>
      <c r="K472" s="239"/>
      <c r="L472" s="239"/>
      <c r="M472" s="239"/>
      <c r="N472" s="239"/>
      <c r="O472" s="239"/>
      <c r="P472" s="239"/>
      <c r="Q472" s="239"/>
      <c r="R472" s="239"/>
      <c r="S472" s="239"/>
      <c r="T472" s="239"/>
      <c r="U472" s="239"/>
      <c r="V472" s="239"/>
      <c r="W472" s="239"/>
      <c r="X472" s="239"/>
      <c r="Y472" s="239"/>
      <c r="Z472" s="239"/>
    </row>
    <row r="473" spans="1:26" ht="14.25" customHeight="1">
      <c r="A473" s="239"/>
      <c r="B473" s="239"/>
      <c r="C473" s="239"/>
      <c r="D473" s="239"/>
      <c r="E473" s="239"/>
      <c r="F473" s="239"/>
      <c r="G473" s="239"/>
      <c r="H473" s="239"/>
      <c r="I473" s="239"/>
      <c r="J473" s="239"/>
      <c r="K473" s="239"/>
      <c r="L473" s="239"/>
      <c r="M473" s="239"/>
      <c r="N473" s="239"/>
      <c r="O473" s="239"/>
      <c r="P473" s="239"/>
      <c r="Q473" s="239"/>
      <c r="R473" s="239"/>
      <c r="S473" s="239"/>
      <c r="T473" s="239"/>
      <c r="U473" s="239"/>
      <c r="V473" s="239"/>
      <c r="W473" s="239"/>
      <c r="X473" s="239"/>
      <c r="Y473" s="239"/>
      <c r="Z473" s="239"/>
    </row>
    <row r="474" spans="1:26" ht="14.25" customHeight="1">
      <c r="A474" s="239"/>
      <c r="B474" s="239"/>
      <c r="C474" s="239"/>
      <c r="D474" s="239"/>
      <c r="E474" s="239"/>
      <c r="F474" s="239"/>
      <c r="G474" s="239"/>
      <c r="H474" s="239"/>
      <c r="I474" s="239"/>
      <c r="J474" s="239"/>
      <c r="K474" s="239"/>
      <c r="L474" s="239"/>
      <c r="M474" s="239"/>
      <c r="N474" s="239"/>
      <c r="O474" s="239"/>
      <c r="P474" s="239"/>
      <c r="Q474" s="239"/>
      <c r="R474" s="239"/>
      <c r="S474" s="239"/>
      <c r="T474" s="239"/>
      <c r="U474" s="239"/>
      <c r="V474" s="239"/>
      <c r="W474" s="239"/>
      <c r="X474" s="239"/>
      <c r="Y474" s="239"/>
      <c r="Z474" s="239"/>
    </row>
    <row r="475" spans="1:26" ht="14.25" customHeight="1">
      <c r="A475" s="239"/>
      <c r="B475" s="239"/>
      <c r="C475" s="239"/>
      <c r="D475" s="239"/>
      <c r="E475" s="239"/>
      <c r="F475" s="239"/>
      <c r="G475" s="239"/>
      <c r="H475" s="239"/>
      <c r="I475" s="239"/>
      <c r="J475" s="239"/>
      <c r="K475" s="239"/>
      <c r="L475" s="239"/>
      <c r="M475" s="239"/>
      <c r="N475" s="239"/>
      <c r="O475" s="239"/>
      <c r="P475" s="239"/>
      <c r="Q475" s="239"/>
      <c r="R475" s="239"/>
      <c r="S475" s="239"/>
      <c r="T475" s="239"/>
      <c r="U475" s="239"/>
      <c r="V475" s="239"/>
      <c r="W475" s="239"/>
      <c r="X475" s="239"/>
      <c r="Y475" s="239"/>
      <c r="Z475" s="239"/>
    </row>
    <row r="476" spans="1:26" ht="14.25" customHeight="1">
      <c r="A476" s="239"/>
      <c r="B476" s="239"/>
      <c r="C476" s="239"/>
      <c r="D476" s="239"/>
      <c r="E476" s="239"/>
      <c r="F476" s="239"/>
      <c r="G476" s="239"/>
      <c r="H476" s="239"/>
      <c r="I476" s="239"/>
      <c r="J476" s="239"/>
      <c r="K476" s="239"/>
      <c r="L476" s="239"/>
      <c r="M476" s="239"/>
      <c r="N476" s="239"/>
      <c r="O476" s="239"/>
      <c r="P476" s="239"/>
      <c r="Q476" s="239"/>
      <c r="R476" s="239"/>
      <c r="S476" s="239"/>
      <c r="T476" s="239"/>
      <c r="U476" s="239"/>
      <c r="V476" s="239"/>
      <c r="W476" s="239"/>
      <c r="X476" s="239"/>
      <c r="Y476" s="239"/>
      <c r="Z476" s="239"/>
    </row>
    <row r="477" spans="1:26" ht="14.25" customHeight="1">
      <c r="A477" s="239"/>
      <c r="B477" s="239"/>
      <c r="C477" s="239"/>
      <c r="D477" s="239"/>
      <c r="E477" s="239"/>
      <c r="F477" s="239"/>
      <c r="G477" s="239"/>
      <c r="H477" s="239"/>
      <c r="I477" s="239"/>
      <c r="J477" s="239"/>
      <c r="K477" s="239"/>
      <c r="L477" s="239"/>
      <c r="M477" s="239"/>
      <c r="N477" s="239"/>
      <c r="O477" s="239"/>
      <c r="P477" s="239"/>
      <c r="Q477" s="239"/>
      <c r="R477" s="239"/>
      <c r="S477" s="239"/>
      <c r="T477" s="239"/>
      <c r="U477" s="239"/>
      <c r="V477" s="239"/>
      <c r="W477" s="239"/>
      <c r="X477" s="239"/>
      <c r="Y477" s="239"/>
      <c r="Z477" s="239"/>
    </row>
    <row r="478" spans="1:26" ht="14.25" customHeight="1">
      <c r="A478" s="239"/>
      <c r="B478" s="239"/>
      <c r="C478" s="239"/>
      <c r="D478" s="239"/>
      <c r="E478" s="239"/>
      <c r="F478" s="239"/>
      <c r="G478" s="239"/>
      <c r="H478" s="239"/>
      <c r="I478" s="239"/>
      <c r="J478" s="239"/>
      <c r="K478" s="239"/>
      <c r="L478" s="239"/>
      <c r="M478" s="239"/>
      <c r="N478" s="239"/>
      <c r="O478" s="239"/>
      <c r="P478" s="239"/>
      <c r="Q478" s="239"/>
      <c r="R478" s="239"/>
      <c r="S478" s="239"/>
      <c r="T478" s="239"/>
      <c r="U478" s="239"/>
      <c r="V478" s="239"/>
      <c r="W478" s="239"/>
      <c r="X478" s="239"/>
      <c r="Y478" s="239"/>
      <c r="Z478" s="239"/>
    </row>
    <row r="479" spans="1:26" ht="14.25" customHeight="1">
      <c r="A479" s="239"/>
      <c r="B479" s="239"/>
      <c r="C479" s="239"/>
      <c r="D479" s="239"/>
      <c r="E479" s="239"/>
      <c r="F479" s="239"/>
      <c r="G479" s="239"/>
      <c r="H479" s="239"/>
      <c r="I479" s="239"/>
      <c r="J479" s="239"/>
      <c r="K479" s="239"/>
      <c r="L479" s="239"/>
      <c r="M479" s="239"/>
      <c r="N479" s="239"/>
      <c r="O479" s="239"/>
      <c r="P479" s="239"/>
      <c r="Q479" s="239"/>
      <c r="R479" s="239"/>
      <c r="S479" s="239"/>
      <c r="T479" s="239"/>
      <c r="U479" s="239"/>
      <c r="V479" s="239"/>
      <c r="W479" s="239"/>
      <c r="X479" s="239"/>
      <c r="Y479" s="239"/>
      <c r="Z479" s="239"/>
    </row>
    <row r="480" spans="1:26" ht="14.25" customHeight="1">
      <c r="A480" s="239"/>
      <c r="B480" s="239"/>
      <c r="C480" s="239"/>
      <c r="D480" s="239"/>
      <c r="E480" s="239"/>
      <c r="F480" s="239"/>
      <c r="G480" s="239"/>
      <c r="H480" s="239"/>
      <c r="I480" s="239"/>
      <c r="J480" s="239"/>
      <c r="K480" s="239"/>
      <c r="L480" s="239"/>
      <c r="M480" s="239"/>
      <c r="N480" s="239"/>
      <c r="O480" s="239"/>
      <c r="P480" s="239"/>
      <c r="Q480" s="239"/>
      <c r="R480" s="239"/>
      <c r="S480" s="239"/>
      <c r="T480" s="239"/>
      <c r="U480" s="239"/>
      <c r="V480" s="239"/>
      <c r="W480" s="239"/>
      <c r="X480" s="239"/>
      <c r="Y480" s="239"/>
      <c r="Z480" s="239"/>
    </row>
    <row r="481" spans="1:26" ht="14.25" customHeight="1">
      <c r="A481" s="239"/>
      <c r="B481" s="239"/>
      <c r="C481" s="239"/>
      <c r="D481" s="239"/>
      <c r="E481" s="239"/>
      <c r="F481" s="239"/>
      <c r="G481" s="239"/>
      <c r="H481" s="239"/>
      <c r="I481" s="239"/>
      <c r="J481" s="239"/>
      <c r="K481" s="239"/>
      <c r="L481" s="239"/>
      <c r="M481" s="239"/>
      <c r="N481" s="239"/>
      <c r="O481" s="239"/>
      <c r="P481" s="239"/>
      <c r="Q481" s="239"/>
      <c r="R481" s="239"/>
      <c r="S481" s="239"/>
      <c r="T481" s="239"/>
      <c r="U481" s="239"/>
      <c r="V481" s="239"/>
      <c r="W481" s="239"/>
      <c r="X481" s="239"/>
      <c r="Y481" s="239"/>
      <c r="Z481" s="239"/>
    </row>
    <row r="482" spans="1:26" ht="14.25" customHeight="1">
      <c r="A482" s="239"/>
      <c r="B482" s="239"/>
      <c r="C482" s="239"/>
      <c r="D482" s="239"/>
      <c r="E482" s="239"/>
      <c r="F482" s="239"/>
      <c r="G482" s="239"/>
      <c r="H482" s="239"/>
      <c r="I482" s="239"/>
      <c r="J482" s="239"/>
      <c r="K482" s="239"/>
      <c r="L482" s="239"/>
      <c r="M482" s="239"/>
      <c r="N482" s="239"/>
      <c r="O482" s="239"/>
      <c r="P482" s="239"/>
      <c r="Q482" s="239"/>
      <c r="R482" s="239"/>
      <c r="S482" s="239"/>
      <c r="T482" s="239"/>
      <c r="U482" s="239"/>
      <c r="V482" s="239"/>
      <c r="W482" s="239"/>
      <c r="X482" s="239"/>
      <c r="Y482" s="239"/>
      <c r="Z482" s="239"/>
    </row>
    <row r="483" spans="1:26" ht="14.25" customHeight="1">
      <c r="A483" s="239"/>
      <c r="B483" s="239"/>
      <c r="C483" s="239"/>
      <c r="D483" s="239"/>
      <c r="E483" s="239"/>
      <c r="F483" s="239"/>
      <c r="G483" s="239"/>
      <c r="H483" s="239"/>
      <c r="I483" s="239"/>
      <c r="J483" s="239"/>
      <c r="K483" s="239"/>
      <c r="L483" s="239"/>
      <c r="M483" s="239"/>
      <c r="N483" s="239"/>
      <c r="O483" s="239"/>
      <c r="P483" s="239"/>
      <c r="Q483" s="239"/>
      <c r="R483" s="239"/>
      <c r="S483" s="239"/>
      <c r="T483" s="239"/>
      <c r="U483" s="239"/>
      <c r="V483" s="239"/>
      <c r="W483" s="239"/>
      <c r="X483" s="239"/>
      <c r="Y483" s="239"/>
      <c r="Z483" s="239"/>
    </row>
    <row r="484" spans="1:26" ht="14.25" customHeight="1">
      <c r="A484" s="239"/>
      <c r="B484" s="239"/>
      <c r="C484" s="239"/>
      <c r="D484" s="239"/>
      <c r="E484" s="239"/>
      <c r="F484" s="239"/>
      <c r="G484" s="239"/>
      <c r="H484" s="239"/>
      <c r="I484" s="239"/>
      <c r="J484" s="239"/>
      <c r="K484" s="239"/>
      <c r="L484" s="239"/>
      <c r="M484" s="239"/>
      <c r="N484" s="239"/>
      <c r="O484" s="239"/>
      <c r="P484" s="239"/>
      <c r="Q484" s="239"/>
      <c r="R484" s="239"/>
      <c r="S484" s="239"/>
      <c r="T484" s="239"/>
      <c r="U484" s="239"/>
      <c r="V484" s="239"/>
      <c r="W484" s="239"/>
      <c r="X484" s="239"/>
      <c r="Y484" s="239"/>
      <c r="Z484" s="239"/>
    </row>
    <row r="485" spans="1:26" ht="14.25" customHeight="1">
      <c r="A485" s="239"/>
      <c r="B485" s="239"/>
      <c r="C485" s="239"/>
      <c r="D485" s="239"/>
      <c r="E485" s="239"/>
      <c r="F485" s="239"/>
      <c r="G485" s="239"/>
      <c r="H485" s="239"/>
      <c r="I485" s="239"/>
      <c r="J485" s="239"/>
      <c r="K485" s="239"/>
      <c r="L485" s="239"/>
      <c r="M485" s="239"/>
      <c r="N485" s="239"/>
      <c r="O485" s="239"/>
      <c r="P485" s="239"/>
      <c r="Q485" s="239"/>
      <c r="R485" s="239"/>
      <c r="S485" s="239"/>
      <c r="T485" s="239"/>
      <c r="U485" s="239"/>
      <c r="V485" s="239"/>
      <c r="W485" s="239"/>
      <c r="X485" s="239"/>
      <c r="Y485" s="239"/>
      <c r="Z485" s="239"/>
    </row>
    <row r="486" spans="1:26" ht="14.25" customHeight="1">
      <c r="A486" s="239"/>
      <c r="B486" s="239"/>
      <c r="C486" s="239"/>
      <c r="D486" s="239"/>
      <c r="E486" s="239"/>
      <c r="F486" s="239"/>
      <c r="G486" s="239"/>
      <c r="H486" s="239"/>
      <c r="I486" s="239"/>
      <c r="J486" s="239"/>
      <c r="K486" s="239"/>
      <c r="L486" s="239"/>
      <c r="M486" s="239"/>
      <c r="N486" s="239"/>
      <c r="O486" s="239"/>
      <c r="P486" s="239"/>
      <c r="Q486" s="239"/>
      <c r="R486" s="239"/>
      <c r="S486" s="239"/>
      <c r="T486" s="239"/>
      <c r="U486" s="239"/>
      <c r="V486" s="239"/>
      <c r="W486" s="239"/>
      <c r="X486" s="239"/>
      <c r="Y486" s="239"/>
      <c r="Z486" s="239"/>
    </row>
    <row r="487" spans="1:26" ht="14.25" customHeight="1">
      <c r="A487" s="239"/>
      <c r="B487" s="239"/>
      <c r="C487" s="239"/>
      <c r="D487" s="239"/>
      <c r="E487" s="239"/>
      <c r="F487" s="239"/>
      <c r="G487" s="239"/>
      <c r="H487" s="239"/>
      <c r="I487" s="239"/>
      <c r="J487" s="239"/>
      <c r="K487" s="239"/>
      <c r="L487" s="239"/>
      <c r="M487" s="239"/>
      <c r="N487" s="239"/>
      <c r="O487" s="239"/>
      <c r="P487" s="239"/>
      <c r="Q487" s="239"/>
      <c r="R487" s="239"/>
      <c r="S487" s="239"/>
      <c r="T487" s="239"/>
      <c r="U487" s="239"/>
      <c r="V487" s="239"/>
      <c r="W487" s="239"/>
      <c r="X487" s="239"/>
      <c r="Y487" s="239"/>
      <c r="Z487" s="239"/>
    </row>
    <row r="488" spans="1:26" ht="14.25" customHeight="1">
      <c r="A488" s="239"/>
      <c r="B488" s="239"/>
      <c r="C488" s="239"/>
      <c r="D488" s="239"/>
      <c r="E488" s="239"/>
      <c r="F488" s="239"/>
      <c r="G488" s="239"/>
      <c r="H488" s="239"/>
      <c r="I488" s="239"/>
      <c r="J488" s="239"/>
      <c r="K488" s="239"/>
      <c r="L488" s="239"/>
      <c r="M488" s="239"/>
      <c r="N488" s="239"/>
      <c r="O488" s="239"/>
      <c r="P488" s="239"/>
      <c r="Q488" s="239"/>
      <c r="R488" s="239"/>
      <c r="S488" s="239"/>
      <c r="T488" s="239"/>
      <c r="U488" s="239"/>
      <c r="V488" s="239"/>
      <c r="W488" s="239"/>
      <c r="X488" s="239"/>
      <c r="Y488" s="239"/>
      <c r="Z488" s="239"/>
    </row>
    <row r="489" spans="1:26" ht="14.25" customHeight="1">
      <c r="A489" s="239"/>
      <c r="B489" s="239"/>
      <c r="C489" s="239"/>
      <c r="D489" s="239"/>
      <c r="E489" s="239"/>
      <c r="F489" s="239"/>
      <c r="G489" s="239"/>
      <c r="H489" s="239"/>
      <c r="I489" s="239"/>
      <c r="J489" s="239"/>
      <c r="K489" s="239"/>
      <c r="L489" s="239"/>
      <c r="M489" s="239"/>
      <c r="N489" s="239"/>
      <c r="O489" s="239"/>
      <c r="P489" s="239"/>
      <c r="Q489" s="239"/>
      <c r="R489" s="239"/>
      <c r="S489" s="239"/>
      <c r="T489" s="239"/>
      <c r="U489" s="239"/>
      <c r="V489" s="239"/>
      <c r="W489" s="239"/>
      <c r="X489" s="239"/>
      <c r="Y489" s="239"/>
      <c r="Z489" s="239"/>
    </row>
    <row r="490" spans="1:26" ht="14.25" customHeight="1">
      <c r="A490" s="239"/>
      <c r="B490" s="239"/>
      <c r="C490" s="239"/>
      <c r="D490" s="239"/>
      <c r="E490" s="239"/>
      <c r="F490" s="239"/>
      <c r="G490" s="239"/>
      <c r="H490" s="239"/>
      <c r="I490" s="239"/>
      <c r="J490" s="239"/>
      <c r="K490" s="239"/>
      <c r="L490" s="239"/>
      <c r="M490" s="239"/>
      <c r="N490" s="239"/>
      <c r="O490" s="239"/>
      <c r="P490" s="239"/>
      <c r="Q490" s="239"/>
      <c r="R490" s="239"/>
      <c r="S490" s="239"/>
      <c r="T490" s="239"/>
      <c r="U490" s="239"/>
      <c r="V490" s="239"/>
      <c r="W490" s="239"/>
      <c r="X490" s="239"/>
      <c r="Y490" s="239"/>
      <c r="Z490" s="239"/>
    </row>
    <row r="491" spans="1:26" ht="14.25" customHeight="1">
      <c r="A491" s="239"/>
      <c r="B491" s="239"/>
      <c r="C491" s="239"/>
      <c r="D491" s="239"/>
      <c r="E491" s="239"/>
      <c r="F491" s="239"/>
      <c r="G491" s="239"/>
      <c r="H491" s="239"/>
      <c r="I491" s="239"/>
      <c r="J491" s="239"/>
      <c r="K491" s="239"/>
      <c r="L491" s="239"/>
      <c r="M491" s="239"/>
      <c r="N491" s="239"/>
      <c r="O491" s="239"/>
      <c r="P491" s="239"/>
      <c r="Q491" s="239"/>
      <c r="R491" s="239"/>
      <c r="S491" s="239"/>
      <c r="T491" s="239"/>
      <c r="U491" s="239"/>
      <c r="V491" s="239"/>
      <c r="W491" s="239"/>
      <c r="X491" s="239"/>
      <c r="Y491" s="239"/>
      <c r="Z491" s="239"/>
    </row>
    <row r="492" spans="1:26" ht="14.25" customHeight="1">
      <c r="A492" s="239"/>
      <c r="B492" s="239"/>
      <c r="C492" s="239"/>
      <c r="D492" s="239"/>
      <c r="E492" s="239"/>
      <c r="F492" s="239"/>
      <c r="G492" s="239"/>
      <c r="H492" s="239"/>
      <c r="I492" s="239"/>
      <c r="J492" s="239"/>
      <c r="K492" s="239"/>
      <c r="L492" s="239"/>
      <c r="M492" s="239"/>
      <c r="N492" s="239"/>
      <c r="O492" s="239"/>
      <c r="P492" s="239"/>
      <c r="Q492" s="239"/>
      <c r="R492" s="239"/>
      <c r="S492" s="239"/>
      <c r="T492" s="239"/>
      <c r="U492" s="239"/>
      <c r="V492" s="239"/>
      <c r="W492" s="239"/>
      <c r="X492" s="239"/>
      <c r="Y492" s="239"/>
      <c r="Z492" s="239"/>
    </row>
    <row r="493" spans="1:26" ht="14.25" customHeight="1">
      <c r="A493" s="239"/>
      <c r="B493" s="239"/>
      <c r="C493" s="239"/>
      <c r="D493" s="239"/>
      <c r="E493" s="239"/>
      <c r="F493" s="239"/>
      <c r="G493" s="239"/>
      <c r="H493" s="239"/>
      <c r="I493" s="239"/>
      <c r="J493" s="239"/>
      <c r="K493" s="239"/>
      <c r="L493" s="239"/>
      <c r="M493" s="239"/>
      <c r="N493" s="239"/>
      <c r="O493" s="239"/>
      <c r="P493" s="239"/>
      <c r="Q493" s="239"/>
      <c r="R493" s="239"/>
      <c r="S493" s="239"/>
      <c r="T493" s="239"/>
      <c r="U493" s="239"/>
      <c r="V493" s="239"/>
      <c r="W493" s="239"/>
      <c r="X493" s="239"/>
      <c r="Y493" s="239"/>
      <c r="Z493" s="239"/>
    </row>
    <row r="494" spans="1:26" ht="14.25" customHeight="1">
      <c r="A494" s="239"/>
      <c r="B494" s="239"/>
      <c r="C494" s="239"/>
      <c r="D494" s="239"/>
      <c r="E494" s="239"/>
      <c r="F494" s="239"/>
      <c r="G494" s="239"/>
      <c r="H494" s="239"/>
      <c r="I494" s="239"/>
      <c r="J494" s="239"/>
      <c r="K494" s="239"/>
      <c r="L494" s="239"/>
      <c r="M494" s="239"/>
      <c r="N494" s="239"/>
      <c r="O494" s="239"/>
      <c r="P494" s="239"/>
      <c r="Q494" s="239"/>
      <c r="R494" s="239"/>
      <c r="S494" s="239"/>
      <c r="T494" s="239"/>
      <c r="U494" s="239"/>
      <c r="V494" s="239"/>
      <c r="W494" s="239"/>
      <c r="X494" s="239"/>
      <c r="Y494" s="239"/>
      <c r="Z494" s="239"/>
    </row>
    <row r="495" spans="1:26" ht="14.25" customHeight="1">
      <c r="A495" s="239"/>
      <c r="B495" s="239"/>
      <c r="C495" s="239"/>
      <c r="D495" s="239"/>
      <c r="E495" s="239"/>
      <c r="F495" s="239"/>
      <c r="G495" s="239"/>
      <c r="H495" s="239"/>
      <c r="I495" s="239"/>
      <c r="J495" s="239"/>
      <c r="K495" s="239"/>
      <c r="L495" s="239"/>
      <c r="M495" s="239"/>
      <c r="N495" s="239"/>
      <c r="O495" s="239"/>
      <c r="P495" s="239"/>
      <c r="Q495" s="239"/>
      <c r="R495" s="239"/>
      <c r="S495" s="239"/>
      <c r="T495" s="239"/>
      <c r="U495" s="239"/>
      <c r="V495" s="239"/>
      <c r="W495" s="239"/>
      <c r="X495" s="239"/>
      <c r="Y495" s="239"/>
      <c r="Z495" s="239"/>
    </row>
    <row r="496" spans="1:26" ht="14.25" customHeight="1">
      <c r="A496" s="239"/>
      <c r="B496" s="239"/>
      <c r="C496" s="239"/>
      <c r="D496" s="239"/>
      <c r="E496" s="239"/>
      <c r="F496" s="239"/>
      <c r="G496" s="239"/>
      <c r="H496" s="239"/>
      <c r="I496" s="239"/>
      <c r="J496" s="239"/>
      <c r="K496" s="239"/>
      <c r="L496" s="239"/>
      <c r="M496" s="239"/>
      <c r="N496" s="239"/>
      <c r="O496" s="239"/>
      <c r="P496" s="239"/>
      <c r="Q496" s="239"/>
      <c r="R496" s="239"/>
      <c r="S496" s="239"/>
      <c r="T496" s="239"/>
      <c r="U496" s="239"/>
      <c r="V496" s="239"/>
      <c r="W496" s="239"/>
      <c r="X496" s="239"/>
      <c r="Y496" s="239"/>
      <c r="Z496" s="239"/>
    </row>
    <row r="497" spans="1:26" ht="14.25" customHeight="1">
      <c r="A497" s="239"/>
      <c r="B497" s="239"/>
      <c r="C497" s="239"/>
      <c r="D497" s="239"/>
      <c r="E497" s="239"/>
      <c r="F497" s="239"/>
      <c r="G497" s="239"/>
      <c r="H497" s="239"/>
      <c r="I497" s="239"/>
      <c r="J497" s="239"/>
      <c r="K497" s="239"/>
      <c r="L497" s="239"/>
      <c r="M497" s="239"/>
      <c r="N497" s="239"/>
      <c r="O497" s="239"/>
      <c r="P497" s="239"/>
      <c r="Q497" s="239"/>
      <c r="R497" s="239"/>
      <c r="S497" s="239"/>
      <c r="T497" s="239"/>
      <c r="U497" s="239"/>
      <c r="V497" s="239"/>
      <c r="W497" s="239"/>
      <c r="X497" s="239"/>
      <c r="Y497" s="239"/>
      <c r="Z497" s="239"/>
    </row>
    <row r="498" spans="1:26" ht="14.25" customHeight="1">
      <c r="A498" s="239"/>
      <c r="B498" s="239"/>
      <c r="C498" s="239"/>
      <c r="D498" s="239"/>
      <c r="E498" s="239"/>
      <c r="F498" s="239"/>
      <c r="G498" s="239"/>
      <c r="H498" s="239"/>
      <c r="I498" s="239"/>
      <c r="J498" s="239"/>
      <c r="K498" s="239"/>
      <c r="L498" s="239"/>
      <c r="M498" s="239"/>
      <c r="N498" s="239"/>
      <c r="O498" s="239"/>
      <c r="P498" s="239"/>
      <c r="Q498" s="239"/>
      <c r="R498" s="239"/>
      <c r="S498" s="239"/>
      <c r="T498" s="239"/>
      <c r="U498" s="239"/>
      <c r="V498" s="239"/>
      <c r="W498" s="239"/>
      <c r="X498" s="239"/>
      <c r="Y498" s="239"/>
      <c r="Z498" s="239"/>
    </row>
    <row r="499" spans="1:26" ht="14.25" customHeight="1">
      <c r="A499" s="239"/>
      <c r="B499" s="239"/>
      <c r="C499" s="239"/>
      <c r="D499" s="239"/>
      <c r="E499" s="239"/>
      <c r="F499" s="239"/>
      <c r="G499" s="239"/>
      <c r="H499" s="239"/>
      <c r="I499" s="239"/>
      <c r="J499" s="239"/>
      <c r="K499" s="239"/>
      <c r="L499" s="239"/>
      <c r="M499" s="239"/>
      <c r="N499" s="239"/>
      <c r="O499" s="239"/>
      <c r="P499" s="239"/>
      <c r="Q499" s="239"/>
      <c r="R499" s="239"/>
      <c r="S499" s="239"/>
      <c r="T499" s="239"/>
      <c r="U499" s="239"/>
      <c r="V499" s="239"/>
      <c r="W499" s="239"/>
      <c r="X499" s="239"/>
      <c r="Y499" s="239"/>
      <c r="Z499" s="239"/>
    </row>
    <row r="500" spans="1:26" ht="14.25" customHeight="1">
      <c r="A500" s="239"/>
      <c r="B500" s="239"/>
      <c r="C500" s="239"/>
      <c r="D500" s="239"/>
      <c r="E500" s="239"/>
      <c r="F500" s="239"/>
      <c r="G500" s="239"/>
      <c r="H500" s="239"/>
      <c r="I500" s="239"/>
      <c r="J500" s="239"/>
      <c r="K500" s="239"/>
      <c r="L500" s="239"/>
      <c r="M500" s="239"/>
      <c r="N500" s="239"/>
      <c r="O500" s="239"/>
      <c r="P500" s="239"/>
      <c r="Q500" s="239"/>
      <c r="R500" s="239"/>
      <c r="S500" s="239"/>
      <c r="T500" s="239"/>
      <c r="U500" s="239"/>
      <c r="V500" s="239"/>
      <c r="W500" s="239"/>
      <c r="X500" s="239"/>
      <c r="Y500" s="239"/>
      <c r="Z500" s="239"/>
    </row>
    <row r="501" spans="1:26" ht="14.25" customHeight="1">
      <c r="A501" s="239"/>
      <c r="B501" s="239"/>
      <c r="C501" s="239"/>
      <c r="D501" s="239"/>
      <c r="E501" s="239"/>
      <c r="F501" s="239"/>
      <c r="G501" s="239"/>
      <c r="H501" s="239"/>
      <c r="I501" s="239"/>
      <c r="J501" s="239"/>
      <c r="K501" s="239"/>
      <c r="L501" s="239"/>
      <c r="M501" s="239"/>
      <c r="N501" s="239"/>
      <c r="O501" s="239"/>
      <c r="P501" s="239"/>
      <c r="Q501" s="239"/>
      <c r="R501" s="239"/>
      <c r="S501" s="239"/>
      <c r="T501" s="239"/>
      <c r="U501" s="239"/>
      <c r="V501" s="239"/>
      <c r="W501" s="239"/>
      <c r="X501" s="239"/>
      <c r="Y501" s="239"/>
      <c r="Z501" s="239"/>
    </row>
    <row r="502" spans="1:26" ht="14.25" customHeight="1">
      <c r="A502" s="239"/>
      <c r="B502" s="239"/>
      <c r="C502" s="239"/>
      <c r="D502" s="239"/>
      <c r="E502" s="239"/>
      <c r="F502" s="239"/>
      <c r="G502" s="239"/>
      <c r="H502" s="239"/>
      <c r="I502" s="239"/>
      <c r="J502" s="239"/>
      <c r="K502" s="239"/>
      <c r="L502" s="239"/>
      <c r="M502" s="239"/>
      <c r="N502" s="239"/>
      <c r="O502" s="239"/>
      <c r="P502" s="239"/>
      <c r="Q502" s="239"/>
      <c r="R502" s="239"/>
      <c r="S502" s="239"/>
      <c r="T502" s="239"/>
      <c r="U502" s="239"/>
      <c r="V502" s="239"/>
      <c r="W502" s="239"/>
      <c r="X502" s="239"/>
      <c r="Y502" s="239"/>
      <c r="Z502" s="239"/>
    </row>
    <row r="503" spans="1:26" ht="14.25" customHeight="1">
      <c r="A503" s="239"/>
      <c r="B503" s="239"/>
      <c r="C503" s="239"/>
      <c r="D503" s="239"/>
      <c r="E503" s="239"/>
      <c r="F503" s="239"/>
      <c r="G503" s="239"/>
      <c r="H503" s="239"/>
      <c r="I503" s="239"/>
      <c r="J503" s="239"/>
      <c r="K503" s="239"/>
      <c r="L503" s="239"/>
      <c r="M503" s="239"/>
      <c r="N503" s="239"/>
      <c r="O503" s="239"/>
      <c r="P503" s="239"/>
      <c r="Q503" s="239"/>
      <c r="R503" s="239"/>
      <c r="S503" s="239"/>
      <c r="T503" s="239"/>
      <c r="U503" s="239"/>
      <c r="V503" s="239"/>
      <c r="W503" s="239"/>
      <c r="X503" s="239"/>
      <c r="Y503" s="239"/>
      <c r="Z503" s="239"/>
    </row>
    <row r="504" spans="1:26" ht="14.25" customHeight="1">
      <c r="A504" s="239"/>
      <c r="B504" s="239"/>
      <c r="C504" s="239"/>
      <c r="D504" s="239"/>
      <c r="E504" s="239"/>
      <c r="F504" s="239"/>
      <c r="G504" s="239"/>
      <c r="H504" s="239"/>
      <c r="I504" s="239"/>
      <c r="J504" s="239"/>
      <c r="K504" s="239"/>
      <c r="L504" s="239"/>
      <c r="M504" s="239"/>
      <c r="N504" s="239"/>
      <c r="O504" s="239"/>
      <c r="P504" s="239"/>
      <c r="Q504" s="239"/>
      <c r="R504" s="239"/>
      <c r="S504" s="239"/>
      <c r="T504" s="239"/>
      <c r="U504" s="239"/>
      <c r="V504" s="239"/>
      <c r="W504" s="239"/>
      <c r="X504" s="239"/>
      <c r="Y504" s="239"/>
      <c r="Z504" s="239"/>
    </row>
    <row r="505" spans="1:26" ht="14.25" customHeight="1">
      <c r="A505" s="239"/>
      <c r="B505" s="239"/>
      <c r="C505" s="239"/>
      <c r="D505" s="239"/>
      <c r="E505" s="239"/>
      <c r="F505" s="239"/>
      <c r="G505" s="239"/>
      <c r="H505" s="239"/>
      <c r="I505" s="239"/>
      <c r="J505" s="239"/>
      <c r="K505" s="239"/>
      <c r="L505" s="239"/>
      <c r="M505" s="239"/>
      <c r="N505" s="239"/>
      <c r="O505" s="239"/>
      <c r="P505" s="239"/>
      <c r="Q505" s="239"/>
      <c r="R505" s="239"/>
      <c r="S505" s="239"/>
      <c r="T505" s="239"/>
      <c r="U505" s="239"/>
      <c r="V505" s="239"/>
      <c r="W505" s="239"/>
      <c r="X505" s="239"/>
      <c r="Y505" s="239"/>
      <c r="Z505" s="239"/>
    </row>
    <row r="506" spans="1:26" ht="14.25" customHeight="1">
      <c r="A506" s="239"/>
      <c r="B506" s="239"/>
      <c r="C506" s="239"/>
      <c r="D506" s="239"/>
      <c r="E506" s="239"/>
      <c r="F506" s="239"/>
      <c r="G506" s="239"/>
      <c r="H506" s="239"/>
      <c r="I506" s="239"/>
      <c r="J506" s="239"/>
      <c r="K506" s="239"/>
      <c r="L506" s="239"/>
      <c r="M506" s="239"/>
      <c r="N506" s="239"/>
      <c r="O506" s="239"/>
      <c r="P506" s="239"/>
      <c r="Q506" s="239"/>
      <c r="R506" s="239"/>
      <c r="S506" s="239"/>
      <c r="T506" s="239"/>
      <c r="U506" s="239"/>
      <c r="V506" s="239"/>
      <c r="W506" s="239"/>
      <c r="X506" s="239"/>
      <c r="Y506" s="239"/>
      <c r="Z506" s="239"/>
    </row>
    <row r="507" spans="1:26" ht="14.25" customHeight="1">
      <c r="A507" s="239"/>
      <c r="B507" s="239"/>
      <c r="C507" s="239"/>
      <c r="D507" s="239"/>
      <c r="E507" s="239"/>
      <c r="F507" s="239"/>
      <c r="G507" s="239"/>
      <c r="H507" s="239"/>
      <c r="I507" s="239"/>
      <c r="J507" s="239"/>
      <c r="K507" s="239"/>
      <c r="L507" s="239"/>
      <c r="M507" s="239"/>
      <c r="N507" s="239"/>
      <c r="O507" s="239"/>
      <c r="P507" s="239"/>
      <c r="Q507" s="239"/>
      <c r="R507" s="239"/>
      <c r="S507" s="239"/>
      <c r="T507" s="239"/>
      <c r="U507" s="239"/>
      <c r="V507" s="239"/>
      <c r="W507" s="239"/>
      <c r="X507" s="239"/>
      <c r="Y507" s="239"/>
      <c r="Z507" s="239"/>
    </row>
    <row r="508" spans="1:26" ht="14.25" customHeight="1">
      <c r="A508" s="239"/>
      <c r="B508" s="239"/>
      <c r="C508" s="239"/>
      <c r="D508" s="239"/>
      <c r="E508" s="239"/>
      <c r="F508" s="239"/>
      <c r="G508" s="239"/>
      <c r="H508" s="239"/>
      <c r="I508" s="239"/>
      <c r="J508" s="239"/>
      <c r="K508" s="239"/>
      <c r="L508" s="239"/>
      <c r="M508" s="239"/>
      <c r="N508" s="239"/>
      <c r="O508" s="239"/>
      <c r="P508" s="239"/>
      <c r="Q508" s="239"/>
      <c r="R508" s="239"/>
      <c r="S508" s="239"/>
      <c r="T508" s="239"/>
      <c r="U508" s="239"/>
      <c r="V508" s="239"/>
      <c r="W508" s="239"/>
      <c r="X508" s="239"/>
      <c r="Y508" s="239"/>
      <c r="Z508" s="239"/>
    </row>
    <row r="509" spans="1:26" ht="14.25" customHeight="1">
      <c r="A509" s="239"/>
      <c r="B509" s="239"/>
      <c r="C509" s="239"/>
      <c r="D509" s="239"/>
      <c r="E509" s="239"/>
      <c r="F509" s="239"/>
      <c r="G509" s="239"/>
      <c r="H509" s="239"/>
      <c r="I509" s="239"/>
      <c r="J509" s="239"/>
      <c r="K509" s="239"/>
      <c r="L509" s="239"/>
      <c r="M509" s="239"/>
      <c r="N509" s="239"/>
      <c r="O509" s="239"/>
      <c r="P509" s="239"/>
      <c r="Q509" s="239"/>
      <c r="R509" s="239"/>
      <c r="S509" s="239"/>
      <c r="T509" s="239"/>
      <c r="U509" s="239"/>
      <c r="V509" s="239"/>
      <c r="W509" s="239"/>
      <c r="X509" s="239"/>
      <c r="Y509" s="239"/>
      <c r="Z509" s="239"/>
    </row>
    <row r="510" spans="1:26" ht="14.25" customHeight="1">
      <c r="A510" s="239"/>
      <c r="B510" s="239"/>
      <c r="C510" s="239"/>
      <c r="D510" s="239"/>
      <c r="E510" s="239"/>
      <c r="F510" s="239"/>
      <c r="G510" s="239"/>
      <c r="H510" s="239"/>
      <c r="I510" s="239"/>
      <c r="J510" s="239"/>
      <c r="K510" s="239"/>
      <c r="L510" s="239"/>
      <c r="M510" s="239"/>
      <c r="N510" s="239"/>
      <c r="O510" s="239"/>
      <c r="P510" s="239"/>
      <c r="Q510" s="239"/>
      <c r="R510" s="239"/>
      <c r="S510" s="239"/>
      <c r="T510" s="239"/>
      <c r="U510" s="239"/>
      <c r="V510" s="239"/>
      <c r="W510" s="239"/>
      <c r="X510" s="239"/>
      <c r="Y510" s="239"/>
      <c r="Z510" s="239"/>
    </row>
    <row r="511" spans="1:26" ht="14.25" customHeight="1">
      <c r="A511" s="239"/>
      <c r="B511" s="239"/>
      <c r="C511" s="239"/>
      <c r="D511" s="239"/>
      <c r="E511" s="239"/>
      <c r="F511" s="239"/>
      <c r="G511" s="239"/>
      <c r="H511" s="239"/>
      <c r="I511" s="239"/>
      <c r="J511" s="239"/>
      <c r="K511" s="239"/>
      <c r="L511" s="239"/>
      <c r="M511" s="239"/>
      <c r="N511" s="239"/>
      <c r="O511" s="239"/>
      <c r="P511" s="239"/>
      <c r="Q511" s="239"/>
      <c r="R511" s="239"/>
      <c r="S511" s="239"/>
      <c r="T511" s="239"/>
      <c r="U511" s="239"/>
      <c r="V511" s="239"/>
      <c r="W511" s="239"/>
      <c r="X511" s="239"/>
      <c r="Y511" s="239"/>
      <c r="Z511" s="239"/>
    </row>
    <row r="512" spans="1:26" ht="14.25" customHeight="1">
      <c r="A512" s="239"/>
      <c r="B512" s="239"/>
      <c r="C512" s="239"/>
      <c r="D512" s="239"/>
      <c r="E512" s="239"/>
      <c r="F512" s="239"/>
      <c r="G512" s="239"/>
      <c r="H512" s="239"/>
      <c r="I512" s="239"/>
      <c r="J512" s="239"/>
      <c r="K512" s="239"/>
      <c r="L512" s="239"/>
      <c r="M512" s="239"/>
      <c r="N512" s="239"/>
      <c r="O512" s="239"/>
      <c r="P512" s="239"/>
      <c r="Q512" s="239"/>
      <c r="R512" s="239"/>
      <c r="S512" s="239"/>
      <c r="T512" s="239"/>
      <c r="U512" s="239"/>
      <c r="V512" s="239"/>
      <c r="W512" s="239"/>
      <c r="X512" s="239"/>
      <c r="Y512" s="239"/>
      <c r="Z512" s="239"/>
    </row>
    <row r="513" spans="1:26" ht="14.25" customHeight="1">
      <c r="A513" s="239"/>
      <c r="B513" s="239"/>
      <c r="C513" s="239"/>
      <c r="D513" s="239"/>
      <c r="E513" s="239"/>
      <c r="F513" s="239"/>
      <c r="G513" s="239"/>
      <c r="H513" s="239"/>
      <c r="I513" s="239"/>
      <c r="J513" s="239"/>
      <c r="K513" s="239"/>
      <c r="L513" s="239"/>
      <c r="M513" s="239"/>
      <c r="N513" s="239"/>
      <c r="O513" s="239"/>
      <c r="P513" s="239"/>
      <c r="Q513" s="239"/>
      <c r="R513" s="239"/>
      <c r="S513" s="239"/>
      <c r="T513" s="239"/>
      <c r="U513" s="239"/>
      <c r="V513" s="239"/>
      <c r="W513" s="239"/>
      <c r="X513" s="239"/>
      <c r="Y513" s="239"/>
      <c r="Z513" s="239"/>
    </row>
    <row r="514" spans="1:26" ht="14.25" customHeight="1">
      <c r="A514" s="239"/>
      <c r="B514" s="239"/>
      <c r="C514" s="239"/>
      <c r="D514" s="239"/>
      <c r="E514" s="239"/>
      <c r="F514" s="239"/>
      <c r="G514" s="239"/>
      <c r="H514" s="239"/>
      <c r="I514" s="239"/>
      <c r="J514" s="239"/>
      <c r="K514" s="239"/>
      <c r="L514" s="239"/>
      <c r="M514" s="239"/>
      <c r="N514" s="239"/>
      <c r="O514" s="239"/>
      <c r="P514" s="239"/>
      <c r="Q514" s="239"/>
      <c r="R514" s="239"/>
      <c r="S514" s="239"/>
      <c r="T514" s="239"/>
      <c r="U514" s="239"/>
      <c r="V514" s="239"/>
      <c r="W514" s="239"/>
      <c r="X514" s="239"/>
      <c r="Y514" s="239"/>
      <c r="Z514" s="239"/>
    </row>
    <row r="515" spans="1:26" ht="14.25" customHeight="1">
      <c r="A515" s="239"/>
      <c r="B515" s="239"/>
      <c r="C515" s="239"/>
      <c r="D515" s="239"/>
      <c r="E515" s="239"/>
      <c r="F515" s="239"/>
      <c r="G515" s="239"/>
      <c r="H515" s="239"/>
      <c r="I515" s="239"/>
      <c r="J515" s="239"/>
      <c r="K515" s="239"/>
      <c r="L515" s="239"/>
      <c r="M515" s="239"/>
      <c r="N515" s="239"/>
      <c r="O515" s="239"/>
      <c r="P515" s="239"/>
      <c r="Q515" s="239"/>
      <c r="R515" s="239"/>
      <c r="S515" s="239"/>
      <c r="T515" s="239"/>
      <c r="U515" s="239"/>
      <c r="V515" s="239"/>
      <c r="W515" s="239"/>
      <c r="X515" s="239"/>
      <c r="Y515" s="239"/>
      <c r="Z515" s="239"/>
    </row>
    <row r="516" spans="1:26" ht="14.25" customHeight="1">
      <c r="A516" s="239"/>
      <c r="B516" s="239"/>
      <c r="C516" s="239"/>
      <c r="D516" s="239"/>
      <c r="E516" s="239"/>
      <c r="F516" s="239"/>
      <c r="G516" s="239"/>
      <c r="H516" s="239"/>
      <c r="I516" s="239"/>
      <c r="J516" s="239"/>
      <c r="K516" s="239"/>
      <c r="L516" s="239"/>
      <c r="M516" s="239"/>
      <c r="N516" s="239"/>
      <c r="O516" s="239"/>
      <c r="P516" s="239"/>
      <c r="Q516" s="239"/>
      <c r="R516" s="239"/>
      <c r="S516" s="239"/>
      <c r="T516" s="239"/>
      <c r="U516" s="239"/>
      <c r="V516" s="239"/>
      <c r="W516" s="239"/>
      <c r="X516" s="239"/>
      <c r="Y516" s="239"/>
      <c r="Z516" s="239"/>
    </row>
    <row r="517" spans="1:26" ht="14.25" customHeight="1">
      <c r="A517" s="239"/>
      <c r="B517" s="239"/>
      <c r="C517" s="239"/>
      <c r="D517" s="239"/>
      <c r="E517" s="239"/>
      <c r="F517" s="239"/>
      <c r="G517" s="239"/>
      <c r="H517" s="239"/>
      <c r="I517" s="239"/>
      <c r="J517" s="239"/>
      <c r="K517" s="239"/>
      <c r="L517" s="239"/>
      <c r="M517" s="239"/>
      <c r="N517" s="239"/>
      <c r="O517" s="239"/>
      <c r="P517" s="239"/>
      <c r="Q517" s="239"/>
      <c r="R517" s="239"/>
      <c r="S517" s="239"/>
      <c r="T517" s="239"/>
      <c r="U517" s="239"/>
      <c r="V517" s="239"/>
      <c r="W517" s="239"/>
      <c r="X517" s="239"/>
      <c r="Y517" s="239"/>
      <c r="Z517" s="239"/>
    </row>
    <row r="518" spans="1:26" ht="14.25" customHeight="1">
      <c r="A518" s="239"/>
      <c r="B518" s="239"/>
      <c r="C518" s="239"/>
      <c r="D518" s="239"/>
      <c r="E518" s="239"/>
      <c r="F518" s="239"/>
      <c r="G518" s="239"/>
      <c r="H518" s="239"/>
      <c r="I518" s="239"/>
      <c r="J518" s="239"/>
      <c r="K518" s="239"/>
      <c r="L518" s="239"/>
      <c r="M518" s="239"/>
      <c r="N518" s="239"/>
      <c r="O518" s="239"/>
      <c r="P518" s="239"/>
      <c r="Q518" s="239"/>
      <c r="R518" s="239"/>
      <c r="S518" s="239"/>
      <c r="T518" s="239"/>
      <c r="U518" s="239"/>
      <c r="V518" s="239"/>
      <c r="W518" s="239"/>
      <c r="X518" s="239"/>
      <c r="Y518" s="239"/>
      <c r="Z518" s="239"/>
    </row>
    <row r="519" spans="1:26" ht="14.25" customHeight="1">
      <c r="A519" s="239"/>
      <c r="B519" s="239"/>
      <c r="C519" s="239"/>
      <c r="D519" s="239"/>
      <c r="E519" s="239"/>
      <c r="F519" s="239"/>
      <c r="G519" s="239"/>
      <c r="H519" s="239"/>
      <c r="I519" s="239"/>
      <c r="J519" s="239"/>
      <c r="K519" s="239"/>
      <c r="L519" s="239"/>
      <c r="M519" s="239"/>
      <c r="N519" s="239"/>
      <c r="O519" s="239"/>
      <c r="P519" s="239"/>
      <c r="Q519" s="239"/>
      <c r="R519" s="239"/>
      <c r="S519" s="239"/>
      <c r="T519" s="239"/>
      <c r="U519" s="239"/>
      <c r="V519" s="239"/>
      <c r="W519" s="239"/>
      <c r="X519" s="239"/>
      <c r="Y519" s="239"/>
      <c r="Z519" s="239"/>
    </row>
    <row r="520" spans="1:26" ht="14.25" customHeight="1">
      <c r="A520" s="239"/>
      <c r="B520" s="239"/>
      <c r="C520" s="239"/>
      <c r="D520" s="239"/>
      <c r="E520" s="239"/>
      <c r="F520" s="239"/>
      <c r="G520" s="239"/>
      <c r="H520" s="239"/>
      <c r="I520" s="239"/>
      <c r="J520" s="239"/>
      <c r="K520" s="239"/>
      <c r="L520" s="239"/>
      <c r="M520" s="239"/>
      <c r="N520" s="239"/>
      <c r="O520" s="239"/>
      <c r="P520" s="239"/>
      <c r="Q520" s="239"/>
      <c r="R520" s="239"/>
      <c r="S520" s="239"/>
      <c r="T520" s="239"/>
      <c r="U520" s="239"/>
      <c r="V520" s="239"/>
      <c r="W520" s="239"/>
      <c r="X520" s="239"/>
      <c r="Y520" s="239"/>
      <c r="Z520" s="239"/>
    </row>
    <row r="521" spans="1:26" ht="14.25" customHeight="1">
      <c r="A521" s="239"/>
      <c r="B521" s="239"/>
      <c r="C521" s="239"/>
      <c r="D521" s="239"/>
      <c r="E521" s="239"/>
      <c r="F521" s="239"/>
      <c r="G521" s="239"/>
      <c r="H521" s="239"/>
      <c r="I521" s="239"/>
      <c r="J521" s="239"/>
      <c r="K521" s="239"/>
      <c r="L521" s="239"/>
      <c r="M521" s="239"/>
      <c r="N521" s="239"/>
      <c r="O521" s="239"/>
      <c r="P521" s="239"/>
      <c r="Q521" s="239"/>
      <c r="R521" s="239"/>
      <c r="S521" s="239"/>
      <c r="T521" s="239"/>
      <c r="U521" s="239"/>
      <c r="V521" s="239"/>
      <c r="W521" s="239"/>
      <c r="X521" s="239"/>
      <c r="Y521" s="239"/>
      <c r="Z521" s="239"/>
    </row>
    <row r="522" spans="1:26" ht="14.25" customHeight="1">
      <c r="A522" s="239"/>
      <c r="B522" s="239"/>
      <c r="C522" s="239"/>
      <c r="D522" s="239"/>
      <c r="E522" s="239"/>
      <c r="F522" s="239"/>
      <c r="G522" s="239"/>
      <c r="H522" s="239"/>
      <c r="I522" s="239"/>
      <c r="J522" s="239"/>
      <c r="K522" s="239"/>
      <c r="L522" s="239"/>
      <c r="M522" s="239"/>
      <c r="N522" s="239"/>
      <c r="O522" s="239"/>
      <c r="P522" s="239"/>
      <c r="Q522" s="239"/>
      <c r="R522" s="239"/>
      <c r="S522" s="239"/>
      <c r="T522" s="239"/>
      <c r="U522" s="239"/>
      <c r="V522" s="239"/>
      <c r="W522" s="239"/>
      <c r="X522" s="239"/>
      <c r="Y522" s="239"/>
      <c r="Z522" s="239"/>
    </row>
    <row r="523" spans="1:26" ht="14.25" customHeight="1">
      <c r="A523" s="239"/>
      <c r="B523" s="239"/>
      <c r="C523" s="239"/>
      <c r="D523" s="239"/>
      <c r="E523" s="239"/>
      <c r="F523" s="239"/>
      <c r="G523" s="239"/>
      <c r="H523" s="239"/>
      <c r="I523" s="239"/>
      <c r="J523" s="239"/>
      <c r="K523" s="239"/>
      <c r="L523" s="239"/>
      <c r="M523" s="239"/>
      <c r="N523" s="239"/>
      <c r="O523" s="239"/>
      <c r="P523" s="239"/>
      <c r="Q523" s="239"/>
      <c r="R523" s="239"/>
      <c r="S523" s="239"/>
      <c r="T523" s="239"/>
      <c r="U523" s="239"/>
      <c r="V523" s="239"/>
      <c r="W523" s="239"/>
      <c r="X523" s="239"/>
      <c r="Y523" s="239"/>
      <c r="Z523" s="239"/>
    </row>
    <row r="524" spans="1:26" ht="14.25" customHeight="1">
      <c r="A524" s="239"/>
      <c r="B524" s="239"/>
      <c r="C524" s="239"/>
      <c r="D524" s="239"/>
      <c r="E524" s="239"/>
      <c r="F524" s="239"/>
      <c r="G524" s="239"/>
      <c r="H524" s="239"/>
      <c r="I524" s="239"/>
      <c r="J524" s="239"/>
      <c r="K524" s="239"/>
      <c r="L524" s="239"/>
      <c r="M524" s="239"/>
      <c r="N524" s="239"/>
      <c r="O524" s="239"/>
      <c r="P524" s="239"/>
      <c r="Q524" s="239"/>
      <c r="R524" s="239"/>
      <c r="S524" s="239"/>
      <c r="T524" s="239"/>
      <c r="U524" s="239"/>
      <c r="V524" s="239"/>
      <c r="W524" s="239"/>
      <c r="X524" s="239"/>
      <c r="Y524" s="239"/>
      <c r="Z524" s="239"/>
    </row>
    <row r="525" spans="1:26" ht="14.25" customHeight="1">
      <c r="A525" s="239"/>
      <c r="B525" s="239"/>
      <c r="C525" s="239"/>
      <c r="D525" s="239"/>
      <c r="E525" s="239"/>
      <c r="F525" s="239"/>
      <c r="G525" s="239"/>
      <c r="H525" s="239"/>
      <c r="I525" s="239"/>
      <c r="J525" s="239"/>
      <c r="K525" s="239"/>
      <c r="L525" s="239"/>
      <c r="M525" s="239"/>
      <c r="N525" s="239"/>
      <c r="O525" s="239"/>
      <c r="P525" s="239"/>
      <c r="Q525" s="239"/>
      <c r="R525" s="239"/>
      <c r="S525" s="239"/>
      <c r="T525" s="239"/>
      <c r="U525" s="239"/>
      <c r="V525" s="239"/>
      <c r="W525" s="239"/>
      <c r="X525" s="239"/>
      <c r="Y525" s="239"/>
      <c r="Z525" s="239"/>
    </row>
    <row r="526" spans="1:26" ht="14.25" customHeight="1">
      <c r="A526" s="239"/>
      <c r="B526" s="239"/>
      <c r="C526" s="239"/>
      <c r="D526" s="239"/>
      <c r="E526" s="239"/>
      <c r="F526" s="239"/>
      <c r="G526" s="239"/>
      <c r="H526" s="239"/>
      <c r="I526" s="239"/>
      <c r="J526" s="239"/>
      <c r="K526" s="239"/>
      <c r="L526" s="239"/>
      <c r="M526" s="239"/>
      <c r="N526" s="239"/>
      <c r="O526" s="239"/>
      <c r="P526" s="239"/>
      <c r="Q526" s="239"/>
      <c r="R526" s="239"/>
      <c r="S526" s="239"/>
      <c r="T526" s="239"/>
      <c r="U526" s="239"/>
      <c r="V526" s="239"/>
      <c r="W526" s="239"/>
      <c r="X526" s="239"/>
      <c r="Y526" s="239"/>
      <c r="Z526" s="239"/>
    </row>
    <row r="527" spans="1:26" ht="14.25" customHeight="1">
      <c r="A527" s="239"/>
      <c r="B527" s="239"/>
      <c r="C527" s="239"/>
      <c r="D527" s="239"/>
      <c r="E527" s="239"/>
      <c r="F527" s="239"/>
      <c r="G527" s="239"/>
      <c r="H527" s="239"/>
      <c r="I527" s="239"/>
      <c r="J527" s="239"/>
      <c r="K527" s="239"/>
      <c r="L527" s="239"/>
      <c r="M527" s="239"/>
      <c r="N527" s="239"/>
      <c r="O527" s="239"/>
      <c r="P527" s="239"/>
      <c r="Q527" s="239"/>
      <c r="R527" s="239"/>
      <c r="S527" s="239"/>
      <c r="T527" s="239"/>
      <c r="U527" s="239"/>
      <c r="V527" s="239"/>
      <c r="W527" s="239"/>
      <c r="X527" s="239"/>
      <c r="Y527" s="239"/>
      <c r="Z527" s="239"/>
    </row>
    <row r="528" spans="1:26" ht="14.25" customHeight="1">
      <c r="A528" s="239"/>
      <c r="B528" s="239"/>
      <c r="C528" s="239"/>
      <c r="D528" s="239"/>
      <c r="E528" s="239"/>
      <c r="F528" s="239"/>
      <c r="G528" s="239"/>
      <c r="H528" s="239"/>
      <c r="I528" s="239"/>
      <c r="J528" s="239"/>
      <c r="K528" s="239"/>
      <c r="L528" s="239"/>
      <c r="M528" s="239"/>
      <c r="N528" s="239"/>
      <c r="O528" s="239"/>
      <c r="P528" s="239"/>
      <c r="Q528" s="239"/>
      <c r="R528" s="239"/>
      <c r="S528" s="239"/>
      <c r="T528" s="239"/>
      <c r="U528" s="239"/>
      <c r="V528" s="239"/>
      <c r="W528" s="239"/>
      <c r="X528" s="239"/>
      <c r="Y528" s="239"/>
      <c r="Z528" s="239"/>
    </row>
    <row r="529" spans="1:26" ht="14.25" customHeight="1">
      <c r="A529" s="239"/>
      <c r="B529" s="239"/>
      <c r="C529" s="239"/>
      <c r="D529" s="239"/>
      <c r="E529" s="239"/>
      <c r="F529" s="239"/>
      <c r="G529" s="239"/>
      <c r="H529" s="239"/>
      <c r="I529" s="239"/>
      <c r="J529" s="239"/>
      <c r="K529" s="239"/>
      <c r="L529" s="239"/>
      <c r="M529" s="239"/>
      <c r="N529" s="239"/>
      <c r="O529" s="239"/>
      <c r="P529" s="239"/>
      <c r="Q529" s="239"/>
      <c r="R529" s="239"/>
      <c r="S529" s="239"/>
      <c r="T529" s="239"/>
      <c r="U529" s="239"/>
      <c r="V529" s="239"/>
      <c r="W529" s="239"/>
      <c r="X529" s="239"/>
      <c r="Y529" s="239"/>
      <c r="Z529" s="239"/>
    </row>
    <row r="530" spans="1:26" ht="14.25" customHeight="1">
      <c r="A530" s="239"/>
      <c r="B530" s="239"/>
      <c r="C530" s="239"/>
      <c r="D530" s="239"/>
      <c r="E530" s="239"/>
      <c r="F530" s="239"/>
      <c r="G530" s="239"/>
      <c r="H530" s="239"/>
      <c r="I530" s="239"/>
      <c r="J530" s="239"/>
      <c r="K530" s="239"/>
      <c r="L530" s="239"/>
      <c r="M530" s="239"/>
      <c r="N530" s="239"/>
      <c r="O530" s="239"/>
      <c r="P530" s="239"/>
      <c r="Q530" s="239"/>
      <c r="R530" s="239"/>
      <c r="S530" s="239"/>
      <c r="T530" s="239"/>
      <c r="U530" s="239"/>
      <c r="V530" s="239"/>
      <c r="W530" s="239"/>
      <c r="X530" s="239"/>
      <c r="Y530" s="239"/>
      <c r="Z530" s="239"/>
    </row>
    <row r="531" spans="1:26" ht="14.25" customHeight="1">
      <c r="A531" s="239"/>
      <c r="B531" s="239"/>
      <c r="C531" s="239"/>
      <c r="D531" s="239"/>
      <c r="E531" s="239"/>
      <c r="F531" s="239"/>
      <c r="G531" s="239"/>
      <c r="H531" s="239"/>
      <c r="I531" s="239"/>
      <c r="J531" s="239"/>
      <c r="K531" s="239"/>
      <c r="L531" s="239"/>
      <c r="M531" s="239"/>
      <c r="N531" s="239"/>
      <c r="O531" s="239"/>
      <c r="P531" s="239"/>
      <c r="Q531" s="239"/>
      <c r="R531" s="239"/>
      <c r="S531" s="239"/>
      <c r="T531" s="239"/>
      <c r="U531" s="239"/>
      <c r="V531" s="239"/>
      <c r="W531" s="239"/>
      <c r="X531" s="239"/>
      <c r="Y531" s="239"/>
      <c r="Z531" s="239"/>
    </row>
    <row r="532" spans="1:26" ht="14.25" customHeight="1">
      <c r="A532" s="239"/>
      <c r="B532" s="239"/>
      <c r="C532" s="239"/>
      <c r="D532" s="239"/>
      <c r="E532" s="239"/>
      <c r="F532" s="239"/>
      <c r="G532" s="239"/>
      <c r="H532" s="239"/>
      <c r="I532" s="239"/>
      <c r="J532" s="239"/>
      <c r="K532" s="239"/>
      <c r="L532" s="239"/>
      <c r="M532" s="239"/>
      <c r="N532" s="239"/>
      <c r="O532" s="239"/>
      <c r="P532" s="239"/>
      <c r="Q532" s="239"/>
      <c r="R532" s="239"/>
      <c r="S532" s="239"/>
      <c r="T532" s="239"/>
      <c r="U532" s="239"/>
      <c r="V532" s="239"/>
      <c r="W532" s="239"/>
      <c r="X532" s="239"/>
      <c r="Y532" s="239"/>
      <c r="Z532" s="239"/>
    </row>
    <row r="533" spans="1:26" ht="14.25" customHeight="1">
      <c r="A533" s="239"/>
      <c r="B533" s="239"/>
      <c r="C533" s="239"/>
      <c r="D533" s="239"/>
      <c r="E533" s="239"/>
      <c r="F533" s="239"/>
      <c r="G533" s="239"/>
      <c r="H533" s="239"/>
      <c r="I533" s="239"/>
      <c r="J533" s="239"/>
      <c r="K533" s="239"/>
      <c r="L533" s="239"/>
      <c r="M533" s="239"/>
      <c r="N533" s="239"/>
      <c r="O533" s="239"/>
      <c r="P533" s="239"/>
      <c r="Q533" s="239"/>
      <c r="R533" s="239"/>
      <c r="S533" s="239"/>
      <c r="T533" s="239"/>
      <c r="U533" s="239"/>
      <c r="V533" s="239"/>
      <c r="W533" s="239"/>
      <c r="X533" s="239"/>
      <c r="Y533" s="239"/>
      <c r="Z533" s="239"/>
    </row>
    <row r="534" spans="1:26" ht="14.25" customHeight="1">
      <c r="A534" s="239"/>
      <c r="B534" s="239"/>
      <c r="C534" s="239"/>
      <c r="D534" s="239"/>
      <c r="E534" s="239"/>
      <c r="F534" s="239"/>
      <c r="G534" s="239"/>
      <c r="H534" s="239"/>
      <c r="I534" s="239"/>
      <c r="J534" s="239"/>
      <c r="K534" s="239"/>
      <c r="L534" s="239"/>
      <c r="M534" s="239"/>
      <c r="N534" s="239"/>
      <c r="O534" s="239"/>
      <c r="P534" s="239"/>
      <c r="Q534" s="239"/>
      <c r="R534" s="239"/>
      <c r="S534" s="239"/>
      <c r="T534" s="239"/>
      <c r="U534" s="239"/>
      <c r="V534" s="239"/>
      <c r="W534" s="239"/>
      <c r="X534" s="239"/>
      <c r="Y534" s="239"/>
      <c r="Z534" s="239"/>
    </row>
    <row r="535" spans="1:26" ht="14.25" customHeight="1">
      <c r="A535" s="239"/>
      <c r="B535" s="239"/>
      <c r="C535" s="239"/>
      <c r="D535" s="239"/>
      <c r="E535" s="239"/>
      <c r="F535" s="239"/>
      <c r="G535" s="239"/>
      <c r="H535" s="239"/>
      <c r="I535" s="239"/>
      <c r="J535" s="239"/>
      <c r="K535" s="239"/>
      <c r="L535" s="239"/>
      <c r="M535" s="239"/>
      <c r="N535" s="239"/>
      <c r="O535" s="239"/>
      <c r="P535" s="239"/>
      <c r="Q535" s="239"/>
      <c r="R535" s="239"/>
      <c r="S535" s="239"/>
      <c r="T535" s="239"/>
      <c r="U535" s="239"/>
      <c r="V535" s="239"/>
      <c r="W535" s="239"/>
      <c r="X535" s="239"/>
      <c r="Y535" s="239"/>
      <c r="Z535" s="239"/>
    </row>
    <row r="536" spans="1:26" ht="14.25" customHeight="1">
      <c r="A536" s="239"/>
      <c r="B536" s="239"/>
      <c r="C536" s="239"/>
      <c r="D536" s="239"/>
      <c r="E536" s="239"/>
      <c r="F536" s="239"/>
      <c r="G536" s="239"/>
      <c r="H536" s="239"/>
      <c r="I536" s="239"/>
      <c r="J536" s="239"/>
      <c r="K536" s="239"/>
      <c r="L536" s="239"/>
      <c r="M536" s="239"/>
      <c r="N536" s="239"/>
      <c r="O536" s="239"/>
      <c r="P536" s="239"/>
      <c r="Q536" s="239"/>
      <c r="R536" s="239"/>
      <c r="S536" s="239"/>
      <c r="T536" s="239"/>
      <c r="U536" s="239"/>
      <c r="V536" s="239"/>
      <c r="W536" s="239"/>
      <c r="X536" s="239"/>
      <c r="Y536" s="239"/>
      <c r="Z536" s="239"/>
    </row>
    <row r="537" spans="1:26" ht="14.25" customHeight="1">
      <c r="A537" s="239"/>
      <c r="B537" s="239"/>
      <c r="C537" s="239"/>
      <c r="D537" s="239"/>
      <c r="E537" s="239"/>
      <c r="F537" s="239"/>
      <c r="G537" s="239"/>
      <c r="H537" s="239"/>
      <c r="I537" s="239"/>
      <c r="J537" s="239"/>
      <c r="K537" s="239"/>
      <c r="L537" s="239"/>
      <c r="M537" s="239"/>
      <c r="N537" s="239"/>
      <c r="O537" s="239"/>
      <c r="P537" s="239"/>
      <c r="Q537" s="239"/>
      <c r="R537" s="239"/>
      <c r="S537" s="239"/>
      <c r="T537" s="239"/>
      <c r="U537" s="239"/>
      <c r="V537" s="239"/>
      <c r="W537" s="239"/>
      <c r="X537" s="239"/>
      <c r="Y537" s="239"/>
      <c r="Z537" s="239"/>
    </row>
    <row r="538" spans="1:26" ht="14.25" customHeight="1">
      <c r="A538" s="239"/>
      <c r="B538" s="239"/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</row>
    <row r="539" spans="1:26" ht="14.25" customHeight="1">
      <c r="A539" s="239"/>
      <c r="B539" s="239"/>
      <c r="C539" s="239"/>
      <c r="D539" s="239"/>
      <c r="E539" s="239"/>
      <c r="F539" s="239"/>
      <c r="G539" s="239"/>
      <c r="H539" s="239"/>
      <c r="I539" s="239"/>
      <c r="J539" s="239"/>
      <c r="K539" s="239"/>
      <c r="L539" s="239"/>
      <c r="M539" s="239"/>
      <c r="N539" s="239"/>
      <c r="O539" s="239"/>
      <c r="P539" s="239"/>
      <c r="Q539" s="239"/>
      <c r="R539" s="239"/>
      <c r="S539" s="239"/>
      <c r="T539" s="239"/>
      <c r="U539" s="239"/>
      <c r="V539" s="239"/>
      <c r="W539" s="239"/>
      <c r="X539" s="239"/>
      <c r="Y539" s="239"/>
      <c r="Z539" s="239"/>
    </row>
    <row r="540" spans="1:26" ht="14.25" customHeight="1">
      <c r="A540" s="239"/>
      <c r="B540" s="239"/>
      <c r="C540" s="239"/>
      <c r="D540" s="239"/>
      <c r="E540" s="239"/>
      <c r="F540" s="239"/>
      <c r="G540" s="239"/>
      <c r="H540" s="239"/>
      <c r="I540" s="239"/>
      <c r="J540" s="239"/>
      <c r="K540" s="239"/>
      <c r="L540" s="239"/>
      <c r="M540" s="239"/>
      <c r="N540" s="239"/>
      <c r="O540" s="239"/>
      <c r="P540" s="239"/>
      <c r="Q540" s="239"/>
      <c r="R540" s="239"/>
      <c r="S540" s="239"/>
      <c r="T540" s="239"/>
      <c r="U540" s="239"/>
      <c r="V540" s="239"/>
      <c r="W540" s="239"/>
      <c r="X540" s="239"/>
      <c r="Y540" s="239"/>
      <c r="Z540" s="239"/>
    </row>
    <row r="541" spans="1:26" ht="14.25" customHeight="1">
      <c r="A541" s="239"/>
      <c r="B541" s="239"/>
      <c r="C541" s="239"/>
      <c r="D541" s="239"/>
      <c r="E541" s="239"/>
      <c r="F541" s="239"/>
      <c r="G541" s="239"/>
      <c r="H541" s="239"/>
      <c r="I541" s="239"/>
      <c r="J541" s="239"/>
      <c r="K541" s="239"/>
      <c r="L541" s="239"/>
      <c r="M541" s="239"/>
      <c r="N541" s="239"/>
      <c r="O541" s="239"/>
      <c r="P541" s="239"/>
      <c r="Q541" s="239"/>
      <c r="R541" s="239"/>
      <c r="S541" s="239"/>
      <c r="T541" s="239"/>
      <c r="U541" s="239"/>
      <c r="V541" s="239"/>
      <c r="W541" s="239"/>
      <c r="X541" s="239"/>
      <c r="Y541" s="239"/>
      <c r="Z541" s="239"/>
    </row>
    <row r="542" spans="1:26" ht="14.25" customHeight="1">
      <c r="A542" s="239"/>
      <c r="B542" s="239"/>
      <c r="C542" s="239"/>
      <c r="D542" s="239"/>
      <c r="E542" s="239"/>
      <c r="F542" s="239"/>
      <c r="G542" s="239"/>
      <c r="H542" s="239"/>
      <c r="I542" s="239"/>
      <c r="J542" s="239"/>
      <c r="K542" s="239"/>
      <c r="L542" s="239"/>
      <c r="M542" s="239"/>
      <c r="N542" s="239"/>
      <c r="O542" s="239"/>
      <c r="P542" s="239"/>
      <c r="Q542" s="239"/>
      <c r="R542" s="239"/>
      <c r="S542" s="239"/>
      <c r="T542" s="239"/>
      <c r="U542" s="239"/>
      <c r="V542" s="239"/>
      <c r="W542" s="239"/>
      <c r="X542" s="239"/>
      <c r="Y542" s="239"/>
      <c r="Z542" s="239"/>
    </row>
    <row r="543" spans="1:26" ht="14.25" customHeight="1">
      <c r="A543" s="239"/>
      <c r="B543" s="239"/>
      <c r="C543" s="239"/>
      <c r="D543" s="239"/>
      <c r="E543" s="239"/>
      <c r="F543" s="239"/>
      <c r="G543" s="239"/>
      <c r="H543" s="239"/>
      <c r="I543" s="239"/>
      <c r="J543" s="239"/>
      <c r="K543" s="239"/>
      <c r="L543" s="239"/>
      <c r="M543" s="239"/>
      <c r="N543" s="239"/>
      <c r="O543" s="239"/>
      <c r="P543" s="239"/>
      <c r="Q543" s="239"/>
      <c r="R543" s="239"/>
      <c r="S543" s="239"/>
      <c r="T543" s="239"/>
      <c r="U543" s="239"/>
      <c r="V543" s="239"/>
      <c r="W543" s="239"/>
      <c r="X543" s="239"/>
      <c r="Y543" s="239"/>
      <c r="Z543" s="239"/>
    </row>
    <row r="544" spans="1:26" ht="14.25" customHeight="1">
      <c r="A544" s="239"/>
      <c r="B544" s="239"/>
      <c r="C544" s="239"/>
      <c r="D544" s="239"/>
      <c r="E544" s="239"/>
      <c r="F544" s="239"/>
      <c r="G544" s="239"/>
      <c r="H544" s="239"/>
      <c r="I544" s="239"/>
      <c r="J544" s="239"/>
      <c r="K544" s="239"/>
      <c r="L544" s="239"/>
      <c r="M544" s="239"/>
      <c r="N544" s="239"/>
      <c r="O544" s="239"/>
      <c r="P544" s="239"/>
      <c r="Q544" s="239"/>
      <c r="R544" s="239"/>
      <c r="S544" s="239"/>
      <c r="T544" s="239"/>
      <c r="U544" s="239"/>
      <c r="V544" s="239"/>
      <c r="W544" s="239"/>
      <c r="X544" s="239"/>
      <c r="Y544" s="239"/>
      <c r="Z544" s="239"/>
    </row>
    <row r="545" spans="1:26" ht="14.25" customHeight="1">
      <c r="A545" s="239"/>
      <c r="B545" s="239"/>
      <c r="C545" s="239"/>
      <c r="D545" s="239"/>
      <c r="E545" s="239"/>
      <c r="F545" s="239"/>
      <c r="G545" s="239"/>
      <c r="H545" s="239"/>
      <c r="I545" s="239"/>
      <c r="J545" s="239"/>
      <c r="K545" s="239"/>
      <c r="L545" s="239"/>
      <c r="M545" s="239"/>
      <c r="N545" s="239"/>
      <c r="O545" s="239"/>
      <c r="P545" s="239"/>
      <c r="Q545" s="239"/>
      <c r="R545" s="239"/>
      <c r="S545" s="239"/>
      <c r="T545" s="239"/>
      <c r="U545" s="239"/>
      <c r="V545" s="239"/>
      <c r="W545" s="239"/>
      <c r="X545" s="239"/>
      <c r="Y545" s="239"/>
      <c r="Z545" s="239"/>
    </row>
    <row r="546" spans="1:26" ht="14.25" customHeight="1">
      <c r="A546" s="239"/>
      <c r="B546" s="239"/>
      <c r="C546" s="239"/>
      <c r="D546" s="239"/>
      <c r="E546" s="239"/>
      <c r="F546" s="239"/>
      <c r="G546" s="239"/>
      <c r="H546" s="239"/>
      <c r="I546" s="239"/>
      <c r="J546" s="239"/>
      <c r="K546" s="239"/>
      <c r="L546" s="239"/>
      <c r="M546" s="239"/>
      <c r="N546" s="239"/>
      <c r="O546" s="239"/>
      <c r="P546" s="239"/>
      <c r="Q546" s="239"/>
      <c r="R546" s="239"/>
      <c r="S546" s="239"/>
      <c r="T546" s="239"/>
      <c r="U546" s="239"/>
      <c r="V546" s="239"/>
      <c r="W546" s="239"/>
      <c r="X546" s="239"/>
      <c r="Y546" s="239"/>
      <c r="Z546" s="239"/>
    </row>
    <row r="547" spans="1:26" ht="14.25" customHeight="1">
      <c r="A547" s="239"/>
      <c r="B547" s="239"/>
      <c r="C547" s="239"/>
      <c r="D547" s="239"/>
      <c r="E547" s="239"/>
      <c r="F547" s="239"/>
      <c r="G547" s="239"/>
      <c r="H547" s="239"/>
      <c r="I547" s="239"/>
      <c r="J547" s="239"/>
      <c r="K547" s="239"/>
      <c r="L547" s="239"/>
      <c r="M547" s="239"/>
      <c r="N547" s="239"/>
      <c r="O547" s="239"/>
      <c r="P547" s="239"/>
      <c r="Q547" s="239"/>
      <c r="R547" s="239"/>
      <c r="S547" s="239"/>
      <c r="T547" s="239"/>
      <c r="U547" s="239"/>
      <c r="V547" s="239"/>
      <c r="W547" s="239"/>
      <c r="X547" s="239"/>
      <c r="Y547" s="239"/>
      <c r="Z547" s="239"/>
    </row>
    <row r="548" spans="1:26" ht="14.25" customHeight="1">
      <c r="A548" s="239"/>
      <c r="B548" s="239"/>
      <c r="C548" s="239"/>
      <c r="D548" s="239"/>
      <c r="E548" s="239"/>
      <c r="F548" s="239"/>
      <c r="G548" s="239"/>
      <c r="H548" s="239"/>
      <c r="I548" s="239"/>
      <c r="J548" s="239"/>
      <c r="K548" s="239"/>
      <c r="L548" s="239"/>
      <c r="M548" s="239"/>
      <c r="N548" s="239"/>
      <c r="O548" s="239"/>
      <c r="P548" s="239"/>
      <c r="Q548" s="239"/>
      <c r="R548" s="239"/>
      <c r="S548" s="239"/>
      <c r="T548" s="239"/>
      <c r="U548" s="239"/>
      <c r="V548" s="239"/>
      <c r="W548" s="239"/>
      <c r="X548" s="239"/>
      <c r="Y548" s="239"/>
      <c r="Z548" s="239"/>
    </row>
    <row r="549" spans="1:26" ht="14.25" customHeight="1">
      <c r="A549" s="239"/>
      <c r="B549" s="239"/>
      <c r="C549" s="239"/>
      <c r="D549" s="239"/>
      <c r="E549" s="239"/>
      <c r="F549" s="239"/>
      <c r="G549" s="239"/>
      <c r="H549" s="239"/>
      <c r="I549" s="239"/>
      <c r="J549" s="239"/>
      <c r="K549" s="239"/>
      <c r="L549" s="239"/>
      <c r="M549" s="239"/>
      <c r="N549" s="239"/>
      <c r="O549" s="239"/>
      <c r="P549" s="239"/>
      <c r="Q549" s="239"/>
      <c r="R549" s="239"/>
      <c r="S549" s="239"/>
      <c r="T549" s="239"/>
      <c r="U549" s="239"/>
      <c r="V549" s="239"/>
      <c r="W549" s="239"/>
      <c r="X549" s="239"/>
      <c r="Y549" s="239"/>
      <c r="Z549" s="239"/>
    </row>
    <row r="550" spans="1:26" ht="14.25" customHeight="1">
      <c r="A550" s="239"/>
      <c r="B550" s="239"/>
      <c r="C550" s="239"/>
      <c r="D550" s="239"/>
      <c r="E550" s="239"/>
      <c r="F550" s="239"/>
      <c r="G550" s="239"/>
      <c r="H550" s="239"/>
      <c r="I550" s="239"/>
      <c r="J550" s="239"/>
      <c r="K550" s="239"/>
      <c r="L550" s="239"/>
      <c r="M550" s="239"/>
      <c r="N550" s="239"/>
      <c r="O550" s="239"/>
      <c r="P550" s="239"/>
      <c r="Q550" s="239"/>
      <c r="R550" s="239"/>
      <c r="S550" s="239"/>
      <c r="T550" s="239"/>
      <c r="U550" s="239"/>
      <c r="V550" s="239"/>
      <c r="W550" s="239"/>
      <c r="X550" s="239"/>
      <c r="Y550" s="239"/>
      <c r="Z550" s="239"/>
    </row>
    <row r="551" spans="1:26" ht="14.25" customHeight="1">
      <c r="A551" s="239"/>
      <c r="B551" s="239"/>
      <c r="C551" s="239"/>
      <c r="D551" s="239"/>
      <c r="E551" s="239"/>
      <c r="F551" s="239"/>
      <c r="G551" s="239"/>
      <c r="H551" s="239"/>
      <c r="I551" s="239"/>
      <c r="J551" s="239"/>
      <c r="K551" s="239"/>
      <c r="L551" s="239"/>
      <c r="M551" s="239"/>
      <c r="N551" s="239"/>
      <c r="O551" s="239"/>
      <c r="P551" s="239"/>
      <c r="Q551" s="239"/>
      <c r="R551" s="239"/>
      <c r="S551" s="239"/>
      <c r="T551" s="239"/>
      <c r="U551" s="239"/>
      <c r="V551" s="239"/>
      <c r="W551" s="239"/>
      <c r="X551" s="239"/>
      <c r="Y551" s="239"/>
      <c r="Z551" s="239"/>
    </row>
    <row r="552" spans="1:26" ht="14.25" customHeight="1">
      <c r="A552" s="239"/>
      <c r="B552" s="239"/>
      <c r="C552" s="239"/>
      <c r="D552" s="239"/>
      <c r="E552" s="239"/>
      <c r="F552" s="239"/>
      <c r="G552" s="239"/>
      <c r="H552" s="239"/>
      <c r="I552" s="239"/>
      <c r="J552" s="239"/>
      <c r="K552" s="239"/>
      <c r="L552" s="239"/>
      <c r="M552" s="239"/>
      <c r="N552" s="239"/>
      <c r="O552" s="239"/>
      <c r="P552" s="239"/>
      <c r="Q552" s="239"/>
      <c r="R552" s="239"/>
      <c r="S552" s="239"/>
      <c r="T552" s="239"/>
      <c r="U552" s="239"/>
      <c r="V552" s="239"/>
      <c r="W552" s="239"/>
      <c r="X552" s="239"/>
      <c r="Y552" s="239"/>
      <c r="Z552" s="239"/>
    </row>
    <row r="553" spans="1:26" ht="14.25" customHeight="1">
      <c r="A553" s="239"/>
      <c r="B553" s="239"/>
      <c r="C553" s="239"/>
      <c r="D553" s="239"/>
      <c r="E553" s="239"/>
      <c r="F553" s="239"/>
      <c r="G553" s="239"/>
      <c r="H553" s="239"/>
      <c r="I553" s="239"/>
      <c r="J553" s="239"/>
      <c r="K553" s="239"/>
      <c r="L553" s="239"/>
      <c r="M553" s="239"/>
      <c r="N553" s="239"/>
      <c r="O553" s="239"/>
      <c r="P553" s="239"/>
      <c r="Q553" s="239"/>
      <c r="R553" s="239"/>
      <c r="S553" s="239"/>
      <c r="T553" s="239"/>
      <c r="U553" s="239"/>
      <c r="V553" s="239"/>
      <c r="W553" s="239"/>
      <c r="X553" s="239"/>
      <c r="Y553" s="239"/>
      <c r="Z553" s="239"/>
    </row>
    <row r="554" spans="1:26" ht="14.25" customHeight="1">
      <c r="A554" s="239"/>
      <c r="B554" s="239"/>
      <c r="C554" s="239"/>
      <c r="D554" s="239"/>
      <c r="E554" s="239"/>
      <c r="F554" s="239"/>
      <c r="G554" s="239"/>
      <c r="H554" s="239"/>
      <c r="I554" s="239"/>
      <c r="J554" s="239"/>
      <c r="K554" s="239"/>
      <c r="L554" s="239"/>
      <c r="M554" s="239"/>
      <c r="N554" s="239"/>
      <c r="O554" s="239"/>
      <c r="P554" s="239"/>
      <c r="Q554" s="239"/>
      <c r="R554" s="239"/>
      <c r="S554" s="239"/>
      <c r="T554" s="239"/>
      <c r="U554" s="239"/>
      <c r="V554" s="239"/>
      <c r="W554" s="239"/>
      <c r="X554" s="239"/>
      <c r="Y554" s="239"/>
      <c r="Z554" s="239"/>
    </row>
    <row r="555" spans="1:26" ht="14.25" customHeight="1">
      <c r="A555" s="239"/>
      <c r="B555" s="239"/>
      <c r="C555" s="239"/>
      <c r="D555" s="239"/>
      <c r="E555" s="239"/>
      <c r="F555" s="239"/>
      <c r="G555" s="239"/>
      <c r="H555" s="239"/>
      <c r="I555" s="239"/>
      <c r="J555" s="239"/>
      <c r="K555" s="239"/>
      <c r="L555" s="239"/>
      <c r="M555" s="239"/>
      <c r="N555" s="239"/>
      <c r="O555" s="239"/>
      <c r="P555" s="239"/>
      <c r="Q555" s="239"/>
      <c r="R555" s="239"/>
      <c r="S555" s="239"/>
      <c r="T555" s="239"/>
      <c r="U555" s="239"/>
      <c r="V555" s="239"/>
      <c r="W555" s="239"/>
      <c r="X555" s="239"/>
      <c r="Y555" s="239"/>
      <c r="Z555" s="239"/>
    </row>
    <row r="556" spans="1:26" ht="14.25" customHeight="1">
      <c r="A556" s="239"/>
      <c r="B556" s="239"/>
      <c r="C556" s="239"/>
      <c r="D556" s="239"/>
      <c r="E556" s="239"/>
      <c r="F556" s="239"/>
      <c r="G556" s="239"/>
      <c r="H556" s="239"/>
      <c r="I556" s="239"/>
      <c r="J556" s="239"/>
      <c r="K556" s="239"/>
      <c r="L556" s="239"/>
      <c r="M556" s="239"/>
      <c r="N556" s="239"/>
      <c r="O556" s="239"/>
      <c r="P556" s="239"/>
      <c r="Q556" s="239"/>
      <c r="R556" s="239"/>
      <c r="S556" s="239"/>
      <c r="T556" s="239"/>
      <c r="U556" s="239"/>
      <c r="V556" s="239"/>
      <c r="W556" s="239"/>
      <c r="X556" s="239"/>
      <c r="Y556" s="239"/>
      <c r="Z556" s="239"/>
    </row>
    <row r="557" spans="1:26" ht="14.25" customHeight="1">
      <c r="A557" s="239"/>
      <c r="B557" s="239"/>
      <c r="C557" s="239"/>
      <c r="D557" s="239"/>
      <c r="E557" s="239"/>
      <c r="F557" s="239"/>
      <c r="G557" s="239"/>
      <c r="H557" s="239"/>
      <c r="I557" s="239"/>
      <c r="J557" s="239"/>
      <c r="K557" s="239"/>
      <c r="L557" s="239"/>
      <c r="M557" s="239"/>
      <c r="N557" s="239"/>
      <c r="O557" s="239"/>
      <c r="P557" s="239"/>
      <c r="Q557" s="239"/>
      <c r="R557" s="239"/>
      <c r="S557" s="239"/>
      <c r="T557" s="239"/>
      <c r="U557" s="239"/>
      <c r="V557" s="239"/>
      <c r="W557" s="239"/>
      <c r="X557" s="239"/>
      <c r="Y557" s="239"/>
      <c r="Z557" s="239"/>
    </row>
    <row r="558" spans="1:26" ht="14.25" customHeight="1">
      <c r="A558" s="239"/>
      <c r="B558" s="239"/>
      <c r="C558" s="239"/>
      <c r="D558" s="239"/>
      <c r="E558" s="239"/>
      <c r="F558" s="239"/>
      <c r="G558" s="239"/>
      <c r="H558" s="239"/>
      <c r="I558" s="239"/>
      <c r="J558" s="239"/>
      <c r="K558" s="239"/>
      <c r="L558" s="239"/>
      <c r="M558" s="239"/>
      <c r="N558" s="239"/>
      <c r="O558" s="239"/>
      <c r="P558" s="239"/>
      <c r="Q558" s="239"/>
      <c r="R558" s="239"/>
      <c r="S558" s="239"/>
      <c r="T558" s="239"/>
      <c r="U558" s="239"/>
      <c r="V558" s="239"/>
      <c r="W558" s="239"/>
      <c r="X558" s="239"/>
      <c r="Y558" s="239"/>
      <c r="Z558" s="239"/>
    </row>
    <row r="559" spans="1:26" ht="14.25" customHeight="1">
      <c r="A559" s="239"/>
      <c r="B559" s="239"/>
      <c r="C559" s="239"/>
      <c r="D559" s="239"/>
      <c r="E559" s="239"/>
      <c r="F559" s="239"/>
      <c r="G559" s="239"/>
      <c r="H559" s="239"/>
      <c r="I559" s="239"/>
      <c r="J559" s="239"/>
      <c r="K559" s="239"/>
      <c r="L559" s="239"/>
      <c r="M559" s="239"/>
      <c r="N559" s="239"/>
      <c r="O559" s="239"/>
      <c r="P559" s="239"/>
      <c r="Q559" s="239"/>
      <c r="R559" s="239"/>
      <c r="S559" s="239"/>
      <c r="T559" s="239"/>
      <c r="U559" s="239"/>
      <c r="V559" s="239"/>
      <c r="W559" s="239"/>
      <c r="X559" s="239"/>
      <c r="Y559" s="239"/>
      <c r="Z559" s="239"/>
    </row>
    <row r="560" spans="1:26" ht="14.25" customHeight="1">
      <c r="A560" s="239"/>
      <c r="B560" s="239"/>
      <c r="C560" s="239"/>
      <c r="D560" s="239"/>
      <c r="E560" s="239"/>
      <c r="F560" s="239"/>
      <c r="G560" s="239"/>
      <c r="H560" s="239"/>
      <c r="I560" s="239"/>
      <c r="J560" s="239"/>
      <c r="K560" s="239"/>
      <c r="L560" s="239"/>
      <c r="M560" s="239"/>
      <c r="N560" s="239"/>
      <c r="O560" s="239"/>
      <c r="P560" s="239"/>
      <c r="Q560" s="239"/>
      <c r="R560" s="239"/>
      <c r="S560" s="239"/>
      <c r="T560" s="239"/>
      <c r="U560" s="239"/>
      <c r="V560" s="239"/>
      <c r="W560" s="239"/>
      <c r="X560" s="239"/>
      <c r="Y560" s="239"/>
      <c r="Z560" s="239"/>
    </row>
    <row r="561" spans="1:26" ht="14.25" customHeight="1">
      <c r="A561" s="239"/>
      <c r="B561" s="239"/>
      <c r="C561" s="239"/>
      <c r="D561" s="239"/>
      <c r="E561" s="239"/>
      <c r="F561" s="239"/>
      <c r="G561" s="239"/>
      <c r="H561" s="239"/>
      <c r="I561" s="239"/>
      <c r="J561" s="239"/>
      <c r="K561" s="239"/>
      <c r="L561" s="239"/>
      <c r="M561" s="239"/>
      <c r="N561" s="239"/>
      <c r="O561" s="239"/>
      <c r="P561" s="239"/>
      <c r="Q561" s="239"/>
      <c r="R561" s="239"/>
      <c r="S561" s="239"/>
      <c r="T561" s="239"/>
      <c r="U561" s="239"/>
      <c r="V561" s="239"/>
      <c r="W561" s="239"/>
      <c r="X561" s="239"/>
      <c r="Y561" s="239"/>
      <c r="Z561" s="239"/>
    </row>
    <row r="562" spans="1:26" ht="14.25" customHeight="1">
      <c r="A562" s="239"/>
      <c r="B562" s="239"/>
      <c r="C562" s="239"/>
      <c r="D562" s="239"/>
      <c r="E562" s="239"/>
      <c r="F562" s="239"/>
      <c r="G562" s="239"/>
      <c r="H562" s="239"/>
      <c r="I562" s="239"/>
      <c r="J562" s="239"/>
      <c r="K562" s="239"/>
      <c r="L562" s="239"/>
      <c r="M562" s="239"/>
      <c r="N562" s="239"/>
      <c r="O562" s="239"/>
      <c r="P562" s="239"/>
      <c r="Q562" s="239"/>
      <c r="R562" s="239"/>
      <c r="S562" s="239"/>
      <c r="T562" s="239"/>
      <c r="U562" s="239"/>
      <c r="V562" s="239"/>
      <c r="W562" s="239"/>
      <c r="X562" s="239"/>
      <c r="Y562" s="239"/>
      <c r="Z562" s="239"/>
    </row>
    <row r="563" spans="1:26" ht="14.25" customHeight="1">
      <c r="A563" s="239"/>
      <c r="B563" s="239"/>
      <c r="C563" s="239"/>
      <c r="D563" s="239"/>
      <c r="E563" s="239"/>
      <c r="F563" s="239"/>
      <c r="G563" s="239"/>
      <c r="H563" s="239"/>
      <c r="I563" s="239"/>
      <c r="J563" s="239"/>
      <c r="K563" s="239"/>
      <c r="L563" s="239"/>
      <c r="M563" s="239"/>
      <c r="N563" s="239"/>
      <c r="O563" s="239"/>
      <c r="P563" s="239"/>
      <c r="Q563" s="239"/>
      <c r="R563" s="239"/>
      <c r="S563" s="239"/>
      <c r="T563" s="239"/>
      <c r="U563" s="239"/>
      <c r="V563" s="239"/>
      <c r="W563" s="239"/>
      <c r="X563" s="239"/>
      <c r="Y563" s="239"/>
      <c r="Z563" s="239"/>
    </row>
    <row r="564" spans="1:26" ht="14.25" customHeight="1">
      <c r="A564" s="239"/>
      <c r="B564" s="239"/>
      <c r="C564" s="239"/>
      <c r="D564" s="239"/>
      <c r="E564" s="239"/>
      <c r="F564" s="239"/>
      <c r="G564" s="239"/>
      <c r="H564" s="239"/>
      <c r="I564" s="239"/>
      <c r="J564" s="239"/>
      <c r="K564" s="239"/>
      <c r="L564" s="239"/>
      <c r="M564" s="239"/>
      <c r="N564" s="239"/>
      <c r="O564" s="239"/>
      <c r="P564" s="239"/>
      <c r="Q564" s="239"/>
      <c r="R564" s="239"/>
      <c r="S564" s="239"/>
      <c r="T564" s="239"/>
      <c r="U564" s="239"/>
      <c r="V564" s="239"/>
      <c r="W564" s="239"/>
      <c r="X564" s="239"/>
      <c r="Y564" s="239"/>
      <c r="Z564" s="239"/>
    </row>
    <row r="565" spans="1:26" ht="14.25" customHeight="1">
      <c r="A565" s="239"/>
      <c r="B565" s="239"/>
      <c r="C565" s="239"/>
      <c r="D565" s="239"/>
      <c r="E565" s="239"/>
      <c r="F565" s="239"/>
      <c r="G565" s="239"/>
      <c r="H565" s="239"/>
      <c r="I565" s="239"/>
      <c r="J565" s="239"/>
      <c r="K565" s="239"/>
      <c r="L565" s="239"/>
      <c r="M565" s="239"/>
      <c r="N565" s="239"/>
      <c r="O565" s="239"/>
      <c r="P565" s="239"/>
      <c r="Q565" s="239"/>
      <c r="R565" s="239"/>
      <c r="S565" s="239"/>
      <c r="T565" s="239"/>
      <c r="U565" s="239"/>
      <c r="V565" s="239"/>
      <c r="W565" s="239"/>
      <c r="X565" s="239"/>
      <c r="Y565" s="239"/>
      <c r="Z565" s="239"/>
    </row>
    <row r="566" spans="1:26" ht="14.25" customHeight="1">
      <c r="A566" s="239"/>
      <c r="B566" s="239"/>
      <c r="C566" s="239"/>
      <c r="D566" s="239"/>
      <c r="E566" s="239"/>
      <c r="F566" s="239"/>
      <c r="G566" s="239"/>
      <c r="H566" s="239"/>
      <c r="I566" s="239"/>
      <c r="J566" s="239"/>
      <c r="K566" s="239"/>
      <c r="L566" s="239"/>
      <c r="M566" s="239"/>
      <c r="N566" s="239"/>
      <c r="O566" s="239"/>
      <c r="P566" s="239"/>
      <c r="Q566" s="239"/>
      <c r="R566" s="239"/>
      <c r="S566" s="239"/>
      <c r="T566" s="239"/>
      <c r="U566" s="239"/>
      <c r="V566" s="239"/>
      <c r="W566" s="239"/>
      <c r="X566" s="239"/>
      <c r="Y566" s="239"/>
      <c r="Z566" s="239"/>
    </row>
    <row r="567" spans="1:26" ht="14.25" customHeight="1">
      <c r="A567" s="239"/>
      <c r="B567" s="239"/>
      <c r="C567" s="239"/>
      <c r="D567" s="239"/>
      <c r="E567" s="239"/>
      <c r="F567" s="239"/>
      <c r="G567" s="239"/>
      <c r="H567" s="239"/>
      <c r="I567" s="239"/>
      <c r="J567" s="239"/>
      <c r="K567" s="239"/>
      <c r="L567" s="239"/>
      <c r="M567" s="239"/>
      <c r="N567" s="239"/>
      <c r="O567" s="239"/>
      <c r="P567" s="239"/>
      <c r="Q567" s="239"/>
      <c r="R567" s="239"/>
      <c r="S567" s="239"/>
      <c r="T567" s="239"/>
      <c r="U567" s="239"/>
      <c r="V567" s="239"/>
      <c r="W567" s="239"/>
      <c r="X567" s="239"/>
      <c r="Y567" s="239"/>
      <c r="Z567" s="239"/>
    </row>
    <row r="568" spans="1:26" ht="14.25" customHeight="1">
      <c r="A568" s="239"/>
      <c r="B568" s="239"/>
      <c r="C568" s="239"/>
      <c r="D568" s="239"/>
      <c r="E568" s="239"/>
      <c r="F568" s="239"/>
      <c r="G568" s="239"/>
      <c r="H568" s="239"/>
      <c r="I568" s="239"/>
      <c r="J568" s="239"/>
      <c r="K568" s="239"/>
      <c r="L568" s="239"/>
      <c r="M568" s="239"/>
      <c r="N568" s="239"/>
      <c r="O568" s="239"/>
      <c r="P568" s="239"/>
      <c r="Q568" s="239"/>
      <c r="R568" s="239"/>
      <c r="S568" s="239"/>
      <c r="T568" s="239"/>
      <c r="U568" s="239"/>
      <c r="V568" s="239"/>
      <c r="W568" s="239"/>
      <c r="X568" s="239"/>
      <c r="Y568" s="239"/>
      <c r="Z568" s="239"/>
    </row>
    <row r="569" spans="1:26" ht="14.25" customHeight="1">
      <c r="A569" s="239"/>
      <c r="B569" s="239"/>
      <c r="C569" s="239"/>
      <c r="D569" s="239"/>
      <c r="E569" s="239"/>
      <c r="F569" s="239"/>
      <c r="G569" s="239"/>
      <c r="H569" s="239"/>
      <c r="I569" s="239"/>
      <c r="J569" s="239"/>
      <c r="K569" s="239"/>
      <c r="L569" s="239"/>
      <c r="M569" s="239"/>
      <c r="N569" s="239"/>
      <c r="O569" s="239"/>
      <c r="P569" s="239"/>
      <c r="Q569" s="239"/>
      <c r="R569" s="239"/>
      <c r="S569" s="239"/>
      <c r="T569" s="239"/>
      <c r="U569" s="239"/>
      <c r="V569" s="239"/>
      <c r="W569" s="239"/>
      <c r="X569" s="239"/>
      <c r="Y569" s="239"/>
      <c r="Z569" s="239"/>
    </row>
    <row r="570" spans="1:26" ht="14.25" customHeight="1">
      <c r="A570" s="239"/>
      <c r="B570" s="239"/>
      <c r="C570" s="239"/>
      <c r="D570" s="239"/>
      <c r="E570" s="239"/>
      <c r="F570" s="239"/>
      <c r="G570" s="239"/>
      <c r="H570" s="239"/>
      <c r="I570" s="239"/>
      <c r="J570" s="239"/>
      <c r="K570" s="239"/>
      <c r="L570" s="239"/>
      <c r="M570" s="239"/>
      <c r="N570" s="239"/>
      <c r="O570" s="239"/>
      <c r="P570" s="239"/>
      <c r="Q570" s="239"/>
      <c r="R570" s="239"/>
      <c r="S570" s="239"/>
      <c r="T570" s="239"/>
      <c r="U570" s="239"/>
      <c r="V570" s="239"/>
      <c r="W570" s="239"/>
      <c r="X570" s="239"/>
      <c r="Y570" s="239"/>
      <c r="Z570" s="239"/>
    </row>
    <row r="571" spans="1:26" ht="14.25" customHeight="1">
      <c r="A571" s="239"/>
      <c r="B571" s="239"/>
      <c r="C571" s="239"/>
      <c r="D571" s="239"/>
      <c r="E571" s="239"/>
      <c r="F571" s="239"/>
      <c r="G571" s="239"/>
      <c r="H571" s="239"/>
      <c r="I571" s="239"/>
      <c r="J571" s="239"/>
      <c r="K571" s="239"/>
      <c r="L571" s="239"/>
      <c r="M571" s="239"/>
      <c r="N571" s="239"/>
      <c r="O571" s="239"/>
      <c r="P571" s="239"/>
      <c r="Q571" s="239"/>
      <c r="R571" s="239"/>
      <c r="S571" s="239"/>
      <c r="T571" s="239"/>
      <c r="U571" s="239"/>
      <c r="V571" s="239"/>
      <c r="W571" s="239"/>
      <c r="X571" s="239"/>
      <c r="Y571" s="239"/>
      <c r="Z571" s="239"/>
    </row>
    <row r="572" spans="1:26" ht="14.25" customHeight="1">
      <c r="A572" s="239"/>
      <c r="B572" s="239"/>
      <c r="C572" s="239"/>
      <c r="D572" s="239"/>
      <c r="E572" s="239"/>
      <c r="F572" s="239"/>
      <c r="G572" s="239"/>
      <c r="H572" s="239"/>
      <c r="I572" s="239"/>
      <c r="J572" s="239"/>
      <c r="K572" s="239"/>
      <c r="L572" s="239"/>
      <c r="M572" s="239"/>
      <c r="N572" s="239"/>
      <c r="O572" s="239"/>
      <c r="P572" s="239"/>
      <c r="Q572" s="239"/>
      <c r="R572" s="239"/>
      <c r="S572" s="239"/>
      <c r="T572" s="239"/>
      <c r="U572" s="239"/>
      <c r="V572" s="239"/>
      <c r="W572" s="239"/>
      <c r="X572" s="239"/>
      <c r="Y572" s="239"/>
      <c r="Z572" s="239"/>
    </row>
    <row r="573" spans="1:26" ht="14.25" customHeight="1">
      <c r="A573" s="239"/>
      <c r="B573" s="239"/>
      <c r="C573" s="239"/>
      <c r="D573" s="239"/>
      <c r="E573" s="239"/>
      <c r="F573" s="239"/>
      <c r="G573" s="239"/>
      <c r="H573" s="239"/>
      <c r="I573" s="239"/>
      <c r="J573" s="239"/>
      <c r="K573" s="239"/>
      <c r="L573" s="239"/>
      <c r="M573" s="239"/>
      <c r="N573" s="239"/>
      <c r="O573" s="239"/>
      <c r="P573" s="239"/>
      <c r="Q573" s="239"/>
      <c r="R573" s="239"/>
      <c r="S573" s="239"/>
      <c r="T573" s="239"/>
      <c r="U573" s="239"/>
      <c r="V573" s="239"/>
      <c r="W573" s="239"/>
      <c r="X573" s="239"/>
      <c r="Y573" s="239"/>
      <c r="Z573" s="239"/>
    </row>
    <row r="574" spans="1:26" ht="14.25" customHeight="1">
      <c r="A574" s="239"/>
      <c r="B574" s="239"/>
      <c r="C574" s="239"/>
      <c r="D574" s="239"/>
      <c r="E574" s="239"/>
      <c r="F574" s="239"/>
      <c r="G574" s="239"/>
      <c r="H574" s="239"/>
      <c r="I574" s="239"/>
      <c r="J574" s="239"/>
      <c r="K574" s="239"/>
      <c r="L574" s="239"/>
      <c r="M574" s="239"/>
      <c r="N574" s="239"/>
      <c r="O574" s="239"/>
      <c r="P574" s="239"/>
      <c r="Q574" s="239"/>
      <c r="R574" s="239"/>
      <c r="S574" s="239"/>
      <c r="T574" s="239"/>
      <c r="U574" s="239"/>
      <c r="V574" s="239"/>
      <c r="W574" s="239"/>
      <c r="X574" s="239"/>
      <c r="Y574" s="239"/>
      <c r="Z574" s="239"/>
    </row>
    <row r="575" spans="1:26" ht="14.25" customHeight="1">
      <c r="A575" s="239"/>
      <c r="B575" s="239"/>
      <c r="C575" s="239"/>
      <c r="D575" s="239"/>
      <c r="E575" s="239"/>
      <c r="F575" s="239"/>
      <c r="G575" s="239"/>
      <c r="H575" s="239"/>
      <c r="I575" s="239"/>
      <c r="J575" s="239"/>
      <c r="K575" s="239"/>
      <c r="L575" s="239"/>
      <c r="M575" s="239"/>
      <c r="N575" s="239"/>
      <c r="O575" s="239"/>
      <c r="P575" s="239"/>
      <c r="Q575" s="239"/>
      <c r="R575" s="239"/>
      <c r="S575" s="239"/>
      <c r="T575" s="239"/>
      <c r="U575" s="239"/>
      <c r="V575" s="239"/>
      <c r="W575" s="239"/>
      <c r="X575" s="239"/>
      <c r="Y575" s="239"/>
      <c r="Z575" s="239"/>
    </row>
    <row r="576" spans="1:26" ht="14.25" customHeight="1">
      <c r="A576" s="239"/>
      <c r="B576" s="239"/>
      <c r="C576" s="239"/>
      <c r="D576" s="239"/>
      <c r="E576" s="239"/>
      <c r="F576" s="239"/>
      <c r="G576" s="239"/>
      <c r="H576" s="239"/>
      <c r="I576" s="239"/>
      <c r="J576" s="239"/>
      <c r="K576" s="239"/>
      <c r="L576" s="239"/>
      <c r="M576" s="239"/>
      <c r="N576" s="239"/>
      <c r="O576" s="239"/>
      <c r="P576" s="239"/>
      <c r="Q576" s="239"/>
      <c r="R576" s="239"/>
      <c r="S576" s="239"/>
      <c r="T576" s="239"/>
      <c r="U576" s="239"/>
      <c r="V576" s="239"/>
      <c r="W576" s="239"/>
      <c r="X576" s="239"/>
      <c r="Y576" s="239"/>
      <c r="Z576" s="239"/>
    </row>
    <row r="577" spans="1:26" ht="14.25" customHeight="1">
      <c r="A577" s="239"/>
      <c r="B577" s="239"/>
      <c r="C577" s="239"/>
      <c r="D577" s="239"/>
      <c r="E577" s="239"/>
      <c r="F577" s="239"/>
      <c r="G577" s="239"/>
      <c r="H577" s="239"/>
      <c r="I577" s="239"/>
      <c r="J577" s="239"/>
      <c r="K577" s="239"/>
      <c r="L577" s="239"/>
      <c r="M577" s="239"/>
      <c r="N577" s="239"/>
      <c r="O577" s="239"/>
      <c r="P577" s="239"/>
      <c r="Q577" s="239"/>
      <c r="R577" s="239"/>
      <c r="S577" s="239"/>
      <c r="T577" s="239"/>
      <c r="U577" s="239"/>
      <c r="V577" s="239"/>
      <c r="W577" s="239"/>
      <c r="X577" s="239"/>
      <c r="Y577" s="239"/>
      <c r="Z577" s="239"/>
    </row>
    <row r="578" spans="1:26" ht="14.25" customHeight="1">
      <c r="A578" s="239"/>
      <c r="B578" s="239"/>
      <c r="C578" s="239"/>
      <c r="D578" s="239"/>
      <c r="E578" s="239"/>
      <c r="F578" s="239"/>
      <c r="G578" s="239"/>
      <c r="H578" s="239"/>
      <c r="I578" s="239"/>
      <c r="J578" s="239"/>
      <c r="K578" s="239"/>
      <c r="L578" s="239"/>
      <c r="M578" s="239"/>
      <c r="N578" s="239"/>
      <c r="O578" s="239"/>
      <c r="P578" s="239"/>
      <c r="Q578" s="239"/>
      <c r="R578" s="239"/>
      <c r="S578" s="239"/>
      <c r="T578" s="239"/>
      <c r="U578" s="239"/>
      <c r="V578" s="239"/>
      <c r="W578" s="239"/>
      <c r="X578" s="239"/>
      <c r="Y578" s="239"/>
      <c r="Z578" s="239"/>
    </row>
    <row r="579" spans="1:26" ht="14.25" customHeight="1">
      <c r="A579" s="239"/>
      <c r="B579" s="239"/>
      <c r="C579" s="239"/>
      <c r="D579" s="239"/>
      <c r="E579" s="239"/>
      <c r="F579" s="239"/>
      <c r="G579" s="239"/>
      <c r="H579" s="239"/>
      <c r="I579" s="239"/>
      <c r="J579" s="239"/>
      <c r="K579" s="239"/>
      <c r="L579" s="239"/>
      <c r="M579" s="239"/>
      <c r="N579" s="239"/>
      <c r="O579" s="239"/>
      <c r="P579" s="239"/>
      <c r="Q579" s="239"/>
      <c r="R579" s="239"/>
      <c r="S579" s="239"/>
      <c r="T579" s="239"/>
      <c r="U579" s="239"/>
      <c r="V579" s="239"/>
      <c r="W579" s="239"/>
      <c r="X579" s="239"/>
      <c r="Y579" s="239"/>
      <c r="Z579" s="239"/>
    </row>
    <row r="580" spans="1:26" ht="14.25" customHeight="1">
      <c r="A580" s="239"/>
      <c r="B580" s="239"/>
      <c r="C580" s="239"/>
      <c r="D580" s="239"/>
      <c r="E580" s="239"/>
      <c r="F580" s="239"/>
      <c r="G580" s="239"/>
      <c r="H580" s="239"/>
      <c r="I580" s="239"/>
      <c r="J580" s="239"/>
      <c r="K580" s="239"/>
      <c r="L580" s="239"/>
      <c r="M580" s="239"/>
      <c r="N580" s="239"/>
      <c r="O580" s="239"/>
      <c r="P580" s="239"/>
      <c r="Q580" s="239"/>
      <c r="R580" s="239"/>
      <c r="S580" s="239"/>
      <c r="T580" s="239"/>
      <c r="U580" s="239"/>
      <c r="V580" s="239"/>
      <c r="W580" s="239"/>
      <c r="X580" s="239"/>
      <c r="Y580" s="239"/>
      <c r="Z580" s="239"/>
    </row>
    <row r="581" spans="1:26" ht="14.25" customHeight="1">
      <c r="A581" s="239"/>
      <c r="B581" s="239"/>
      <c r="C581" s="239"/>
      <c r="D581" s="239"/>
      <c r="E581" s="239"/>
      <c r="F581" s="239"/>
      <c r="G581" s="239"/>
      <c r="H581" s="239"/>
      <c r="I581" s="239"/>
      <c r="J581" s="239"/>
      <c r="K581" s="239"/>
      <c r="L581" s="239"/>
      <c r="M581" s="239"/>
      <c r="N581" s="239"/>
      <c r="O581" s="239"/>
      <c r="P581" s="239"/>
      <c r="Q581" s="239"/>
      <c r="R581" s="239"/>
      <c r="S581" s="239"/>
      <c r="T581" s="239"/>
      <c r="U581" s="239"/>
      <c r="V581" s="239"/>
      <c r="W581" s="239"/>
      <c r="X581" s="239"/>
      <c r="Y581" s="239"/>
      <c r="Z581" s="239"/>
    </row>
    <row r="582" spans="1:26" ht="14.25" customHeight="1">
      <c r="A582" s="239"/>
      <c r="B582" s="239"/>
      <c r="C582" s="239"/>
      <c r="D582" s="239"/>
      <c r="E582" s="239"/>
      <c r="F582" s="239"/>
      <c r="G582" s="239"/>
      <c r="H582" s="239"/>
      <c r="I582" s="239"/>
      <c r="J582" s="239"/>
      <c r="K582" s="239"/>
      <c r="L582" s="239"/>
      <c r="M582" s="239"/>
      <c r="N582" s="239"/>
      <c r="O582" s="239"/>
      <c r="P582" s="239"/>
      <c r="Q582" s="239"/>
      <c r="R582" s="239"/>
      <c r="S582" s="239"/>
      <c r="T582" s="239"/>
      <c r="U582" s="239"/>
      <c r="V582" s="239"/>
      <c r="W582" s="239"/>
      <c r="X582" s="239"/>
      <c r="Y582" s="239"/>
      <c r="Z582" s="239"/>
    </row>
    <row r="583" spans="1:26" ht="14.25" customHeight="1">
      <c r="A583" s="239"/>
      <c r="B583" s="239"/>
      <c r="C583" s="239"/>
      <c r="D583" s="239"/>
      <c r="E583" s="239"/>
      <c r="F583" s="239"/>
      <c r="G583" s="239"/>
      <c r="H583" s="239"/>
      <c r="I583" s="239"/>
      <c r="J583" s="239"/>
      <c r="K583" s="239"/>
      <c r="L583" s="239"/>
      <c r="M583" s="239"/>
      <c r="N583" s="239"/>
      <c r="O583" s="239"/>
      <c r="P583" s="239"/>
      <c r="Q583" s="239"/>
      <c r="R583" s="239"/>
      <c r="S583" s="239"/>
      <c r="T583" s="239"/>
      <c r="U583" s="239"/>
      <c r="V583" s="239"/>
      <c r="W583" s="239"/>
      <c r="X583" s="239"/>
      <c r="Y583" s="239"/>
      <c r="Z583" s="239"/>
    </row>
    <row r="584" spans="1:26" ht="14.25" customHeight="1">
      <c r="A584" s="239"/>
      <c r="B584" s="239"/>
      <c r="C584" s="239"/>
      <c r="D584" s="239"/>
      <c r="E584" s="239"/>
      <c r="F584" s="239"/>
      <c r="G584" s="239"/>
      <c r="H584" s="239"/>
      <c r="I584" s="239"/>
      <c r="J584" s="239"/>
      <c r="K584" s="239"/>
      <c r="L584" s="239"/>
      <c r="M584" s="239"/>
      <c r="N584" s="239"/>
      <c r="O584" s="239"/>
      <c r="P584" s="239"/>
      <c r="Q584" s="239"/>
      <c r="R584" s="239"/>
      <c r="S584" s="239"/>
      <c r="T584" s="239"/>
      <c r="U584" s="239"/>
      <c r="V584" s="239"/>
      <c r="W584" s="239"/>
      <c r="X584" s="239"/>
      <c r="Y584" s="239"/>
      <c r="Z584" s="239"/>
    </row>
    <row r="585" spans="1:26" ht="14.25" customHeight="1">
      <c r="A585" s="239"/>
      <c r="B585" s="239"/>
      <c r="C585" s="239"/>
      <c r="D585" s="239"/>
      <c r="E585" s="239"/>
      <c r="F585" s="239"/>
      <c r="G585" s="239"/>
      <c r="H585" s="239"/>
      <c r="I585" s="239"/>
      <c r="J585" s="239"/>
      <c r="K585" s="239"/>
      <c r="L585" s="239"/>
      <c r="M585" s="239"/>
      <c r="N585" s="239"/>
      <c r="O585" s="239"/>
      <c r="P585" s="239"/>
      <c r="Q585" s="239"/>
      <c r="R585" s="239"/>
      <c r="S585" s="239"/>
      <c r="T585" s="239"/>
      <c r="U585" s="239"/>
      <c r="V585" s="239"/>
      <c r="W585" s="239"/>
      <c r="X585" s="239"/>
      <c r="Y585" s="239"/>
      <c r="Z585" s="239"/>
    </row>
    <row r="586" spans="1:26" ht="14.25" customHeight="1">
      <c r="A586" s="239"/>
      <c r="B586" s="239"/>
      <c r="C586" s="239"/>
      <c r="D586" s="239"/>
      <c r="E586" s="239"/>
      <c r="F586" s="239"/>
      <c r="G586" s="239"/>
      <c r="H586" s="239"/>
      <c r="I586" s="239"/>
      <c r="J586" s="239"/>
      <c r="K586" s="239"/>
      <c r="L586" s="239"/>
      <c r="M586" s="239"/>
      <c r="N586" s="239"/>
      <c r="O586" s="239"/>
      <c r="P586" s="239"/>
      <c r="Q586" s="239"/>
      <c r="R586" s="239"/>
      <c r="S586" s="239"/>
      <c r="T586" s="239"/>
      <c r="U586" s="239"/>
      <c r="V586" s="239"/>
      <c r="W586" s="239"/>
      <c r="X586" s="239"/>
      <c r="Y586" s="239"/>
      <c r="Z586" s="239"/>
    </row>
    <row r="587" spans="1:26" ht="14.25" customHeight="1">
      <c r="A587" s="239"/>
      <c r="B587" s="239"/>
      <c r="C587" s="239"/>
      <c r="D587" s="239"/>
      <c r="E587" s="239"/>
      <c r="F587" s="239"/>
      <c r="G587" s="239"/>
      <c r="H587" s="239"/>
      <c r="I587" s="239"/>
      <c r="J587" s="239"/>
      <c r="K587" s="239"/>
      <c r="L587" s="239"/>
      <c r="M587" s="239"/>
      <c r="N587" s="239"/>
      <c r="O587" s="239"/>
      <c r="P587" s="239"/>
      <c r="Q587" s="239"/>
      <c r="R587" s="239"/>
      <c r="S587" s="239"/>
      <c r="T587" s="239"/>
      <c r="U587" s="239"/>
      <c r="V587" s="239"/>
      <c r="W587" s="239"/>
      <c r="X587" s="239"/>
      <c r="Y587" s="239"/>
      <c r="Z587" s="239"/>
    </row>
    <row r="588" spans="1:26" ht="14.25" customHeight="1">
      <c r="A588" s="239"/>
      <c r="B588" s="239"/>
      <c r="C588" s="239"/>
      <c r="D588" s="239"/>
      <c r="E588" s="239"/>
      <c r="F588" s="239"/>
      <c r="G588" s="239"/>
      <c r="H588" s="239"/>
      <c r="I588" s="239"/>
      <c r="J588" s="239"/>
      <c r="K588" s="239"/>
      <c r="L588" s="239"/>
      <c r="M588" s="239"/>
      <c r="N588" s="239"/>
      <c r="O588" s="239"/>
      <c r="P588" s="239"/>
      <c r="Q588" s="239"/>
      <c r="R588" s="239"/>
      <c r="S588" s="239"/>
      <c r="T588" s="239"/>
      <c r="U588" s="239"/>
      <c r="V588" s="239"/>
      <c r="W588" s="239"/>
      <c r="X588" s="239"/>
      <c r="Y588" s="239"/>
      <c r="Z588" s="239"/>
    </row>
    <row r="589" spans="1:26" ht="14.25" customHeight="1">
      <c r="A589" s="239"/>
      <c r="B589" s="239"/>
      <c r="C589" s="239"/>
      <c r="D589" s="239"/>
      <c r="E589" s="239"/>
      <c r="F589" s="239"/>
      <c r="G589" s="239"/>
      <c r="H589" s="239"/>
      <c r="I589" s="239"/>
      <c r="J589" s="239"/>
      <c r="K589" s="239"/>
      <c r="L589" s="239"/>
      <c r="M589" s="239"/>
      <c r="N589" s="239"/>
      <c r="O589" s="239"/>
      <c r="P589" s="239"/>
      <c r="Q589" s="239"/>
      <c r="R589" s="239"/>
      <c r="S589" s="239"/>
      <c r="T589" s="239"/>
      <c r="U589" s="239"/>
      <c r="V589" s="239"/>
      <c r="W589" s="239"/>
      <c r="X589" s="239"/>
      <c r="Y589" s="239"/>
      <c r="Z589" s="239"/>
    </row>
    <row r="590" spans="1:26" ht="14.25" customHeight="1">
      <c r="A590" s="239"/>
      <c r="B590" s="239"/>
      <c r="C590" s="239"/>
      <c r="D590" s="239"/>
      <c r="E590" s="239"/>
      <c r="F590" s="239"/>
      <c r="G590" s="239"/>
      <c r="H590" s="239"/>
      <c r="I590" s="239"/>
      <c r="J590" s="239"/>
      <c r="K590" s="239"/>
      <c r="L590" s="239"/>
      <c r="M590" s="239"/>
      <c r="N590" s="239"/>
      <c r="O590" s="239"/>
      <c r="P590" s="239"/>
      <c r="Q590" s="239"/>
      <c r="R590" s="239"/>
      <c r="S590" s="239"/>
      <c r="T590" s="239"/>
      <c r="U590" s="239"/>
      <c r="V590" s="239"/>
      <c r="W590" s="239"/>
      <c r="X590" s="239"/>
      <c r="Y590" s="239"/>
      <c r="Z590" s="239"/>
    </row>
    <row r="591" spans="1:26" ht="14.25" customHeight="1">
      <c r="A591" s="239"/>
      <c r="B591" s="239"/>
      <c r="C591" s="239"/>
      <c r="D591" s="239"/>
      <c r="E591" s="239"/>
      <c r="F591" s="239"/>
      <c r="G591" s="239"/>
      <c r="H591" s="239"/>
      <c r="I591" s="239"/>
      <c r="J591" s="239"/>
      <c r="K591" s="239"/>
      <c r="L591" s="239"/>
      <c r="M591" s="239"/>
      <c r="N591" s="239"/>
      <c r="O591" s="239"/>
      <c r="P591" s="239"/>
      <c r="Q591" s="239"/>
      <c r="R591" s="239"/>
      <c r="S591" s="239"/>
      <c r="T591" s="239"/>
      <c r="U591" s="239"/>
      <c r="V591" s="239"/>
      <c r="W591" s="239"/>
      <c r="X591" s="239"/>
      <c r="Y591" s="239"/>
      <c r="Z591" s="239"/>
    </row>
    <row r="592" spans="1:26" ht="14.25" customHeight="1">
      <c r="A592" s="239"/>
      <c r="B592" s="239"/>
      <c r="C592" s="239"/>
      <c r="D592" s="239"/>
      <c r="E592" s="239"/>
      <c r="F592" s="239"/>
      <c r="G592" s="239"/>
      <c r="H592" s="239"/>
      <c r="I592" s="239"/>
      <c r="J592" s="239"/>
      <c r="K592" s="239"/>
      <c r="L592" s="239"/>
      <c r="M592" s="239"/>
      <c r="N592" s="239"/>
      <c r="O592" s="239"/>
      <c r="P592" s="239"/>
      <c r="Q592" s="239"/>
      <c r="R592" s="239"/>
      <c r="S592" s="239"/>
      <c r="T592" s="239"/>
      <c r="U592" s="239"/>
      <c r="V592" s="239"/>
      <c r="W592" s="239"/>
      <c r="X592" s="239"/>
      <c r="Y592" s="239"/>
      <c r="Z592" s="239"/>
    </row>
    <row r="593" spans="1:26" ht="14.25" customHeight="1">
      <c r="A593" s="239"/>
      <c r="B593" s="239"/>
      <c r="C593" s="239"/>
      <c r="D593" s="239"/>
      <c r="E593" s="239"/>
      <c r="F593" s="239"/>
      <c r="G593" s="239"/>
      <c r="H593" s="239"/>
      <c r="I593" s="239"/>
      <c r="J593" s="239"/>
      <c r="K593" s="239"/>
      <c r="L593" s="239"/>
      <c r="M593" s="239"/>
      <c r="N593" s="239"/>
      <c r="O593" s="239"/>
      <c r="P593" s="239"/>
      <c r="Q593" s="239"/>
      <c r="R593" s="239"/>
      <c r="S593" s="239"/>
      <c r="T593" s="239"/>
      <c r="U593" s="239"/>
      <c r="V593" s="239"/>
      <c r="W593" s="239"/>
      <c r="X593" s="239"/>
      <c r="Y593" s="239"/>
      <c r="Z593" s="239"/>
    </row>
    <row r="594" spans="1:26" ht="14.25" customHeight="1">
      <c r="A594" s="239"/>
      <c r="B594" s="239"/>
      <c r="C594" s="239"/>
      <c r="D594" s="239"/>
      <c r="E594" s="239"/>
      <c r="F594" s="239"/>
      <c r="G594" s="239"/>
      <c r="H594" s="239"/>
      <c r="I594" s="239"/>
      <c r="J594" s="239"/>
      <c r="K594" s="239"/>
      <c r="L594" s="239"/>
      <c r="M594" s="239"/>
      <c r="N594" s="239"/>
      <c r="O594" s="239"/>
      <c r="P594" s="239"/>
      <c r="Q594" s="239"/>
      <c r="R594" s="239"/>
      <c r="S594" s="239"/>
      <c r="T594" s="239"/>
      <c r="U594" s="239"/>
      <c r="V594" s="239"/>
      <c r="W594" s="239"/>
      <c r="X594" s="239"/>
      <c r="Y594" s="239"/>
      <c r="Z594" s="239"/>
    </row>
    <row r="595" spans="1:26" ht="14.25" customHeight="1">
      <c r="A595" s="239"/>
      <c r="B595" s="239"/>
      <c r="C595" s="239"/>
      <c r="D595" s="239"/>
      <c r="E595" s="239"/>
      <c r="F595" s="239"/>
      <c r="G595" s="239"/>
      <c r="H595" s="239"/>
      <c r="I595" s="239"/>
      <c r="J595" s="239"/>
      <c r="K595" s="239"/>
      <c r="L595" s="239"/>
      <c r="M595" s="239"/>
      <c r="N595" s="239"/>
      <c r="O595" s="239"/>
      <c r="P595" s="239"/>
      <c r="Q595" s="239"/>
      <c r="R595" s="239"/>
      <c r="S595" s="239"/>
      <c r="T595" s="239"/>
      <c r="U595" s="239"/>
      <c r="V595" s="239"/>
      <c r="W595" s="239"/>
      <c r="X595" s="239"/>
      <c r="Y595" s="239"/>
      <c r="Z595" s="239"/>
    </row>
    <row r="596" spans="1:26" ht="14.25" customHeight="1">
      <c r="A596" s="239"/>
      <c r="B596" s="239"/>
      <c r="C596" s="239"/>
      <c r="D596" s="239"/>
      <c r="E596" s="239"/>
      <c r="F596" s="239"/>
      <c r="G596" s="239"/>
      <c r="H596" s="239"/>
      <c r="I596" s="239"/>
      <c r="J596" s="239"/>
      <c r="K596" s="239"/>
      <c r="L596" s="239"/>
      <c r="M596" s="239"/>
      <c r="N596" s="239"/>
      <c r="O596" s="239"/>
      <c r="P596" s="239"/>
      <c r="Q596" s="239"/>
      <c r="R596" s="239"/>
      <c r="S596" s="239"/>
      <c r="T596" s="239"/>
      <c r="U596" s="239"/>
      <c r="V596" s="239"/>
      <c r="W596" s="239"/>
      <c r="X596" s="239"/>
      <c r="Y596" s="239"/>
      <c r="Z596" s="239"/>
    </row>
    <row r="597" spans="1:26" ht="14.25" customHeight="1">
      <c r="A597" s="239"/>
      <c r="B597" s="239"/>
      <c r="C597" s="239"/>
      <c r="D597" s="239"/>
      <c r="E597" s="239"/>
      <c r="F597" s="239"/>
      <c r="G597" s="239"/>
      <c r="H597" s="239"/>
      <c r="I597" s="239"/>
      <c r="J597" s="239"/>
      <c r="K597" s="239"/>
      <c r="L597" s="239"/>
      <c r="M597" s="239"/>
      <c r="N597" s="239"/>
      <c r="O597" s="239"/>
      <c r="P597" s="239"/>
      <c r="Q597" s="239"/>
      <c r="R597" s="239"/>
      <c r="S597" s="239"/>
      <c r="T597" s="239"/>
      <c r="U597" s="239"/>
      <c r="V597" s="239"/>
      <c r="W597" s="239"/>
      <c r="X597" s="239"/>
      <c r="Y597" s="239"/>
      <c r="Z597" s="239"/>
    </row>
    <row r="598" spans="1:26" ht="14.25" customHeight="1">
      <c r="A598" s="239"/>
      <c r="B598" s="239"/>
      <c r="C598" s="239"/>
      <c r="D598" s="239"/>
      <c r="E598" s="239"/>
      <c r="F598" s="239"/>
      <c r="G598" s="239"/>
      <c r="H598" s="239"/>
      <c r="I598" s="239"/>
      <c r="J598" s="239"/>
      <c r="K598" s="239"/>
      <c r="L598" s="239"/>
      <c r="M598" s="239"/>
      <c r="N598" s="239"/>
      <c r="O598" s="239"/>
      <c r="P598" s="239"/>
      <c r="Q598" s="239"/>
      <c r="R598" s="239"/>
      <c r="S598" s="239"/>
      <c r="T598" s="239"/>
      <c r="U598" s="239"/>
      <c r="V598" s="239"/>
      <c r="W598" s="239"/>
      <c r="X598" s="239"/>
      <c r="Y598" s="239"/>
      <c r="Z598" s="239"/>
    </row>
    <row r="599" spans="1:26" ht="14.25" customHeight="1">
      <c r="A599" s="239"/>
      <c r="B599" s="239"/>
      <c r="C599" s="239"/>
      <c r="D599" s="239"/>
      <c r="E599" s="239"/>
      <c r="F599" s="239"/>
      <c r="G599" s="239"/>
      <c r="H599" s="239"/>
      <c r="I599" s="239"/>
      <c r="J599" s="239"/>
      <c r="K599" s="239"/>
      <c r="L599" s="239"/>
      <c r="M599" s="239"/>
      <c r="N599" s="239"/>
      <c r="O599" s="239"/>
      <c r="P599" s="239"/>
      <c r="Q599" s="239"/>
      <c r="R599" s="239"/>
      <c r="S599" s="239"/>
      <c r="T599" s="239"/>
      <c r="U599" s="239"/>
      <c r="V599" s="239"/>
      <c r="W599" s="239"/>
      <c r="X599" s="239"/>
      <c r="Y599" s="239"/>
      <c r="Z599" s="239"/>
    </row>
    <row r="600" spans="1:26" ht="14.25" customHeight="1">
      <c r="A600" s="239"/>
      <c r="B600" s="239"/>
      <c r="C600" s="239"/>
      <c r="D600" s="239"/>
      <c r="E600" s="239"/>
      <c r="F600" s="239"/>
      <c r="G600" s="239"/>
      <c r="H600" s="239"/>
      <c r="I600" s="239"/>
      <c r="J600" s="239"/>
      <c r="K600" s="239"/>
      <c r="L600" s="239"/>
      <c r="M600" s="239"/>
      <c r="N600" s="239"/>
      <c r="O600" s="239"/>
      <c r="P600" s="239"/>
      <c r="Q600" s="239"/>
      <c r="R600" s="239"/>
      <c r="S600" s="239"/>
      <c r="T600" s="239"/>
      <c r="U600" s="239"/>
      <c r="V600" s="239"/>
      <c r="W600" s="239"/>
      <c r="X600" s="239"/>
      <c r="Y600" s="239"/>
      <c r="Z600" s="239"/>
    </row>
    <row r="601" spans="1:26" ht="14.25" customHeight="1">
      <c r="A601" s="239"/>
      <c r="B601" s="239"/>
      <c r="C601" s="239"/>
      <c r="D601" s="239"/>
      <c r="E601" s="239"/>
      <c r="F601" s="239"/>
      <c r="G601" s="239"/>
      <c r="H601" s="239"/>
      <c r="I601" s="239"/>
      <c r="J601" s="239"/>
      <c r="K601" s="239"/>
      <c r="L601" s="239"/>
      <c r="M601" s="239"/>
      <c r="N601" s="239"/>
      <c r="O601" s="239"/>
      <c r="P601" s="239"/>
      <c r="Q601" s="239"/>
      <c r="R601" s="239"/>
      <c r="S601" s="239"/>
      <c r="T601" s="239"/>
      <c r="U601" s="239"/>
      <c r="V601" s="239"/>
      <c r="W601" s="239"/>
      <c r="X601" s="239"/>
      <c r="Y601" s="239"/>
      <c r="Z601" s="239"/>
    </row>
    <row r="602" spans="1:26" ht="14.25" customHeight="1">
      <c r="A602" s="239"/>
      <c r="B602" s="239"/>
      <c r="C602" s="239"/>
      <c r="D602" s="239"/>
      <c r="E602" s="239"/>
      <c r="F602" s="239"/>
      <c r="G602" s="239"/>
      <c r="H602" s="239"/>
      <c r="I602" s="239"/>
      <c r="J602" s="239"/>
      <c r="K602" s="239"/>
      <c r="L602" s="239"/>
      <c r="M602" s="239"/>
      <c r="N602" s="239"/>
      <c r="O602" s="239"/>
      <c r="P602" s="239"/>
      <c r="Q602" s="239"/>
      <c r="R602" s="239"/>
      <c r="S602" s="239"/>
      <c r="T602" s="239"/>
      <c r="U602" s="239"/>
      <c r="V602" s="239"/>
      <c r="W602" s="239"/>
      <c r="X602" s="239"/>
      <c r="Y602" s="239"/>
      <c r="Z602" s="239"/>
    </row>
    <row r="603" spans="1:26" ht="14.25" customHeight="1">
      <c r="A603" s="239"/>
      <c r="B603" s="239"/>
      <c r="C603" s="239"/>
      <c r="D603" s="239"/>
      <c r="E603" s="239"/>
      <c r="F603" s="239"/>
      <c r="G603" s="239"/>
      <c r="H603" s="239"/>
      <c r="I603" s="239"/>
      <c r="J603" s="239"/>
      <c r="K603" s="239"/>
      <c r="L603" s="239"/>
      <c r="M603" s="239"/>
      <c r="N603" s="239"/>
      <c r="O603" s="239"/>
      <c r="P603" s="239"/>
      <c r="Q603" s="239"/>
      <c r="R603" s="239"/>
      <c r="S603" s="239"/>
      <c r="T603" s="239"/>
      <c r="U603" s="239"/>
      <c r="V603" s="239"/>
      <c r="W603" s="239"/>
      <c r="X603" s="239"/>
      <c r="Y603" s="239"/>
      <c r="Z603" s="239"/>
    </row>
    <row r="604" spans="1:26" ht="14.25" customHeight="1">
      <c r="A604" s="239"/>
      <c r="B604" s="239"/>
      <c r="C604" s="239"/>
      <c r="D604" s="239"/>
      <c r="E604" s="239"/>
      <c r="F604" s="239"/>
      <c r="G604" s="239"/>
      <c r="H604" s="239"/>
      <c r="I604" s="239"/>
      <c r="J604" s="239"/>
      <c r="K604" s="239"/>
      <c r="L604" s="239"/>
      <c r="M604" s="239"/>
      <c r="N604" s="239"/>
      <c r="O604" s="239"/>
      <c r="P604" s="239"/>
      <c r="Q604" s="239"/>
      <c r="R604" s="239"/>
      <c r="S604" s="239"/>
      <c r="T604" s="239"/>
      <c r="U604" s="239"/>
      <c r="V604" s="239"/>
      <c r="W604" s="239"/>
      <c r="X604" s="239"/>
      <c r="Y604" s="239"/>
      <c r="Z604" s="239"/>
    </row>
    <row r="605" spans="1:26" ht="14.25" customHeight="1">
      <c r="A605" s="239"/>
      <c r="B605" s="239"/>
      <c r="C605" s="239"/>
      <c r="D605" s="239"/>
      <c r="E605" s="239"/>
      <c r="F605" s="239"/>
      <c r="G605" s="239"/>
      <c r="H605" s="239"/>
      <c r="I605" s="239"/>
      <c r="J605" s="239"/>
      <c r="K605" s="239"/>
      <c r="L605" s="239"/>
      <c r="M605" s="239"/>
      <c r="N605" s="239"/>
      <c r="O605" s="239"/>
      <c r="P605" s="239"/>
      <c r="Q605" s="239"/>
      <c r="R605" s="239"/>
      <c r="S605" s="239"/>
      <c r="T605" s="239"/>
      <c r="U605" s="239"/>
      <c r="V605" s="239"/>
      <c r="W605" s="239"/>
      <c r="X605" s="239"/>
      <c r="Y605" s="239"/>
      <c r="Z605" s="239"/>
    </row>
    <row r="606" spans="1:26" ht="14.25" customHeight="1">
      <c r="A606" s="239"/>
      <c r="B606" s="239"/>
      <c r="C606" s="239"/>
      <c r="D606" s="239"/>
      <c r="E606" s="239"/>
      <c r="F606" s="239"/>
      <c r="G606" s="239"/>
      <c r="H606" s="239"/>
      <c r="I606" s="239"/>
      <c r="J606" s="239"/>
      <c r="K606" s="239"/>
      <c r="L606" s="239"/>
      <c r="M606" s="239"/>
      <c r="N606" s="239"/>
      <c r="O606" s="239"/>
      <c r="P606" s="239"/>
      <c r="Q606" s="239"/>
      <c r="R606" s="239"/>
      <c r="S606" s="239"/>
      <c r="T606" s="239"/>
      <c r="U606" s="239"/>
      <c r="V606" s="239"/>
      <c r="W606" s="239"/>
      <c r="X606" s="239"/>
      <c r="Y606" s="239"/>
      <c r="Z606" s="239"/>
    </row>
    <row r="607" spans="1:26" ht="14.25" customHeight="1">
      <c r="A607" s="239"/>
      <c r="B607" s="239"/>
      <c r="C607" s="239"/>
      <c r="D607" s="239"/>
      <c r="E607" s="239"/>
      <c r="F607" s="239"/>
      <c r="G607" s="239"/>
      <c r="H607" s="239"/>
      <c r="I607" s="239"/>
      <c r="J607" s="239"/>
      <c r="K607" s="239"/>
      <c r="L607" s="239"/>
      <c r="M607" s="239"/>
      <c r="N607" s="239"/>
      <c r="O607" s="239"/>
      <c r="P607" s="239"/>
      <c r="Q607" s="239"/>
      <c r="R607" s="239"/>
      <c r="S607" s="239"/>
      <c r="T607" s="239"/>
      <c r="U607" s="239"/>
      <c r="V607" s="239"/>
      <c r="W607" s="239"/>
      <c r="X607" s="239"/>
      <c r="Y607" s="239"/>
      <c r="Z607" s="239"/>
    </row>
    <row r="608" spans="1:26" ht="14.25" customHeight="1">
      <c r="A608" s="239"/>
      <c r="B608" s="239"/>
      <c r="C608" s="239"/>
      <c r="D608" s="239"/>
      <c r="E608" s="239"/>
      <c r="F608" s="239"/>
      <c r="G608" s="239"/>
      <c r="H608" s="239"/>
      <c r="I608" s="239"/>
      <c r="J608" s="239"/>
      <c r="K608" s="239"/>
      <c r="L608" s="239"/>
      <c r="M608" s="239"/>
      <c r="N608" s="239"/>
      <c r="O608" s="239"/>
      <c r="P608" s="239"/>
      <c r="Q608" s="239"/>
      <c r="R608" s="239"/>
      <c r="S608" s="239"/>
      <c r="T608" s="239"/>
      <c r="U608" s="239"/>
      <c r="V608" s="239"/>
      <c r="W608" s="239"/>
      <c r="X608" s="239"/>
      <c r="Y608" s="239"/>
      <c r="Z608" s="239"/>
    </row>
    <row r="609" spans="1:26" ht="14.25" customHeight="1">
      <c r="A609" s="239"/>
      <c r="B609" s="239"/>
      <c r="C609" s="239"/>
      <c r="D609" s="239"/>
      <c r="E609" s="239"/>
      <c r="F609" s="239"/>
      <c r="G609" s="239"/>
      <c r="H609" s="239"/>
      <c r="I609" s="239"/>
      <c r="J609" s="239"/>
      <c r="K609" s="239"/>
      <c r="L609" s="239"/>
      <c r="M609" s="239"/>
      <c r="N609" s="239"/>
      <c r="O609" s="239"/>
      <c r="P609" s="239"/>
      <c r="Q609" s="239"/>
      <c r="R609" s="239"/>
      <c r="S609" s="239"/>
      <c r="T609" s="239"/>
      <c r="U609" s="239"/>
      <c r="V609" s="239"/>
      <c r="W609" s="239"/>
      <c r="X609" s="239"/>
      <c r="Y609" s="239"/>
      <c r="Z609" s="239"/>
    </row>
    <row r="610" spans="1:26" ht="14.25" customHeight="1">
      <c r="A610" s="239"/>
      <c r="B610" s="239"/>
      <c r="C610" s="239"/>
      <c r="D610" s="239"/>
      <c r="E610" s="239"/>
      <c r="F610" s="239"/>
      <c r="G610" s="239"/>
      <c r="H610" s="239"/>
      <c r="I610" s="239"/>
      <c r="J610" s="239"/>
      <c r="K610" s="239"/>
      <c r="L610" s="239"/>
      <c r="M610" s="239"/>
      <c r="N610" s="239"/>
      <c r="O610" s="239"/>
      <c r="P610" s="239"/>
      <c r="Q610" s="239"/>
      <c r="R610" s="239"/>
      <c r="S610" s="239"/>
      <c r="T610" s="239"/>
      <c r="U610" s="239"/>
      <c r="V610" s="239"/>
      <c r="W610" s="239"/>
      <c r="X610" s="239"/>
      <c r="Y610" s="239"/>
      <c r="Z610" s="239"/>
    </row>
    <row r="611" spans="1:26" ht="14.25" customHeight="1">
      <c r="A611" s="239"/>
      <c r="B611" s="239"/>
      <c r="C611" s="239"/>
      <c r="D611" s="239"/>
      <c r="E611" s="239"/>
      <c r="F611" s="239"/>
      <c r="G611" s="239"/>
      <c r="H611" s="239"/>
      <c r="I611" s="239"/>
      <c r="J611" s="239"/>
      <c r="K611" s="239"/>
      <c r="L611" s="239"/>
      <c r="M611" s="239"/>
      <c r="N611" s="239"/>
      <c r="O611" s="239"/>
      <c r="P611" s="239"/>
      <c r="Q611" s="239"/>
      <c r="R611" s="239"/>
      <c r="S611" s="239"/>
      <c r="T611" s="239"/>
      <c r="U611" s="239"/>
      <c r="V611" s="239"/>
      <c r="W611" s="239"/>
      <c r="X611" s="239"/>
      <c r="Y611" s="239"/>
      <c r="Z611" s="239"/>
    </row>
    <row r="612" spans="1:26" ht="14.25" customHeight="1">
      <c r="A612" s="239"/>
      <c r="B612" s="239"/>
      <c r="C612" s="239"/>
      <c r="D612" s="239"/>
      <c r="E612" s="239"/>
      <c r="F612" s="239"/>
      <c r="G612" s="239"/>
      <c r="H612" s="239"/>
      <c r="I612" s="239"/>
      <c r="J612" s="239"/>
      <c r="K612" s="239"/>
      <c r="L612" s="239"/>
      <c r="M612" s="239"/>
      <c r="N612" s="239"/>
      <c r="O612" s="239"/>
      <c r="P612" s="239"/>
      <c r="Q612" s="239"/>
      <c r="R612" s="239"/>
      <c r="S612" s="239"/>
      <c r="T612" s="239"/>
      <c r="U612" s="239"/>
      <c r="V612" s="239"/>
      <c r="W612" s="239"/>
      <c r="X612" s="239"/>
      <c r="Y612" s="239"/>
      <c r="Z612" s="239"/>
    </row>
    <row r="613" spans="1:26" ht="14.25" customHeight="1">
      <c r="A613" s="239"/>
      <c r="B613" s="239"/>
      <c r="C613" s="239"/>
      <c r="D613" s="239"/>
      <c r="E613" s="239"/>
      <c r="F613" s="239"/>
      <c r="G613" s="239"/>
      <c r="H613" s="239"/>
      <c r="I613" s="239"/>
      <c r="J613" s="239"/>
      <c r="K613" s="239"/>
      <c r="L613" s="239"/>
      <c r="M613" s="239"/>
      <c r="N613" s="239"/>
      <c r="O613" s="239"/>
      <c r="P613" s="239"/>
      <c r="Q613" s="239"/>
      <c r="R613" s="239"/>
      <c r="S613" s="239"/>
      <c r="T613" s="239"/>
      <c r="U613" s="239"/>
      <c r="V613" s="239"/>
      <c r="W613" s="239"/>
      <c r="X613" s="239"/>
      <c r="Y613" s="239"/>
      <c r="Z613" s="239"/>
    </row>
    <row r="614" spans="1:26" ht="14.25" customHeight="1">
      <c r="A614" s="239"/>
      <c r="B614" s="239"/>
      <c r="C614" s="239"/>
      <c r="D614" s="239"/>
      <c r="E614" s="239"/>
      <c r="F614" s="239"/>
      <c r="G614" s="239"/>
      <c r="H614" s="239"/>
      <c r="I614" s="239"/>
      <c r="J614" s="239"/>
      <c r="K614" s="239"/>
      <c r="L614" s="239"/>
      <c r="M614" s="239"/>
      <c r="N614" s="239"/>
      <c r="O614" s="239"/>
      <c r="P614" s="239"/>
      <c r="Q614" s="239"/>
      <c r="R614" s="239"/>
      <c r="S614" s="239"/>
      <c r="T614" s="239"/>
      <c r="U614" s="239"/>
      <c r="V614" s="239"/>
      <c r="W614" s="239"/>
      <c r="X614" s="239"/>
      <c r="Y614" s="239"/>
      <c r="Z614" s="239"/>
    </row>
    <row r="615" spans="1:26" ht="14.25" customHeight="1">
      <c r="A615" s="239"/>
      <c r="B615" s="239"/>
      <c r="C615" s="239"/>
      <c r="D615" s="239"/>
      <c r="E615" s="239"/>
      <c r="F615" s="239"/>
      <c r="G615" s="239"/>
      <c r="H615" s="239"/>
      <c r="I615" s="239"/>
      <c r="J615" s="239"/>
      <c r="K615" s="239"/>
      <c r="L615" s="239"/>
      <c r="M615" s="239"/>
      <c r="N615" s="239"/>
      <c r="O615" s="239"/>
      <c r="P615" s="239"/>
      <c r="Q615" s="239"/>
      <c r="R615" s="239"/>
      <c r="S615" s="239"/>
      <c r="T615" s="239"/>
      <c r="U615" s="239"/>
      <c r="V615" s="239"/>
      <c r="W615" s="239"/>
      <c r="X615" s="239"/>
      <c r="Y615" s="239"/>
      <c r="Z615" s="239"/>
    </row>
    <row r="616" spans="1:26" ht="14.25" customHeight="1">
      <c r="A616" s="239"/>
      <c r="B616" s="239"/>
      <c r="C616" s="239"/>
      <c r="D616" s="239"/>
      <c r="E616" s="239"/>
      <c r="F616" s="239"/>
      <c r="G616" s="239"/>
      <c r="H616" s="239"/>
      <c r="I616" s="239"/>
      <c r="J616" s="239"/>
      <c r="K616" s="239"/>
      <c r="L616" s="239"/>
      <c r="M616" s="239"/>
      <c r="N616" s="239"/>
      <c r="O616" s="239"/>
      <c r="P616" s="239"/>
      <c r="Q616" s="239"/>
      <c r="R616" s="239"/>
      <c r="S616" s="239"/>
      <c r="T616" s="239"/>
      <c r="U616" s="239"/>
      <c r="V616" s="239"/>
      <c r="W616" s="239"/>
      <c r="X616" s="239"/>
      <c r="Y616" s="239"/>
      <c r="Z616" s="239"/>
    </row>
    <row r="617" spans="1:26" ht="14.25" customHeight="1">
      <c r="A617" s="239"/>
      <c r="B617" s="239"/>
      <c r="C617" s="239"/>
      <c r="D617" s="239"/>
      <c r="E617" s="239"/>
      <c r="F617" s="239"/>
      <c r="G617" s="239"/>
      <c r="H617" s="239"/>
      <c r="I617" s="239"/>
      <c r="J617" s="239"/>
      <c r="K617" s="239"/>
      <c r="L617" s="239"/>
      <c r="M617" s="239"/>
      <c r="N617" s="239"/>
      <c r="O617" s="239"/>
      <c r="P617" s="239"/>
      <c r="Q617" s="239"/>
      <c r="R617" s="239"/>
      <c r="S617" s="239"/>
      <c r="T617" s="239"/>
      <c r="U617" s="239"/>
      <c r="V617" s="239"/>
      <c r="W617" s="239"/>
      <c r="X617" s="239"/>
      <c r="Y617" s="239"/>
      <c r="Z617" s="239"/>
    </row>
    <row r="618" spans="1:26" ht="14.25" customHeight="1">
      <c r="A618" s="239"/>
      <c r="B618" s="239"/>
      <c r="C618" s="239"/>
      <c r="D618" s="239"/>
      <c r="E618" s="239"/>
      <c r="F618" s="239"/>
      <c r="G618" s="239"/>
      <c r="H618" s="239"/>
      <c r="I618" s="239"/>
      <c r="J618" s="239"/>
      <c r="K618" s="239"/>
      <c r="L618" s="239"/>
      <c r="M618" s="239"/>
      <c r="N618" s="239"/>
      <c r="O618" s="239"/>
      <c r="P618" s="239"/>
      <c r="Q618" s="239"/>
      <c r="R618" s="239"/>
      <c r="S618" s="239"/>
      <c r="T618" s="239"/>
      <c r="U618" s="239"/>
      <c r="V618" s="239"/>
      <c r="W618" s="239"/>
      <c r="X618" s="239"/>
      <c r="Y618" s="239"/>
      <c r="Z618" s="239"/>
    </row>
    <row r="619" spans="1:26" ht="14.25" customHeight="1">
      <c r="A619" s="239"/>
      <c r="B619" s="239"/>
      <c r="C619" s="239"/>
      <c r="D619" s="239"/>
      <c r="E619" s="239"/>
      <c r="F619" s="239"/>
      <c r="G619" s="239"/>
      <c r="H619" s="239"/>
      <c r="I619" s="239"/>
      <c r="J619" s="239"/>
      <c r="K619" s="239"/>
      <c r="L619" s="239"/>
      <c r="M619" s="239"/>
      <c r="N619" s="239"/>
      <c r="O619" s="239"/>
      <c r="P619" s="239"/>
      <c r="Q619" s="239"/>
      <c r="R619" s="239"/>
      <c r="S619" s="239"/>
      <c r="T619" s="239"/>
      <c r="U619" s="239"/>
      <c r="V619" s="239"/>
      <c r="W619" s="239"/>
      <c r="X619" s="239"/>
      <c r="Y619" s="239"/>
      <c r="Z619" s="239"/>
    </row>
    <row r="620" spans="1:26" ht="14.25" customHeight="1">
      <c r="A620" s="239"/>
      <c r="B620" s="239"/>
      <c r="C620" s="239"/>
      <c r="D620" s="239"/>
      <c r="E620" s="239"/>
      <c r="F620" s="239"/>
      <c r="G620" s="239"/>
      <c r="H620" s="239"/>
      <c r="I620" s="239"/>
      <c r="J620" s="239"/>
      <c r="K620" s="239"/>
      <c r="L620" s="239"/>
      <c r="M620" s="239"/>
      <c r="N620" s="239"/>
      <c r="O620" s="239"/>
      <c r="P620" s="239"/>
      <c r="Q620" s="239"/>
      <c r="R620" s="239"/>
      <c r="S620" s="239"/>
      <c r="T620" s="239"/>
      <c r="U620" s="239"/>
      <c r="V620" s="239"/>
      <c r="W620" s="239"/>
      <c r="X620" s="239"/>
      <c r="Y620" s="239"/>
      <c r="Z620" s="239"/>
    </row>
    <row r="621" spans="1:26" ht="14.25" customHeight="1">
      <c r="A621" s="239"/>
      <c r="B621" s="239"/>
      <c r="C621" s="239"/>
      <c r="D621" s="239"/>
      <c r="E621" s="239"/>
      <c r="F621" s="239"/>
      <c r="G621" s="239"/>
      <c r="H621" s="239"/>
      <c r="I621" s="239"/>
      <c r="J621" s="239"/>
      <c r="K621" s="239"/>
      <c r="L621" s="239"/>
      <c r="M621" s="239"/>
      <c r="N621" s="239"/>
      <c r="O621" s="239"/>
      <c r="P621" s="239"/>
      <c r="Q621" s="239"/>
      <c r="R621" s="239"/>
      <c r="S621" s="239"/>
      <c r="T621" s="239"/>
      <c r="U621" s="239"/>
      <c r="V621" s="239"/>
      <c r="W621" s="239"/>
      <c r="X621" s="239"/>
      <c r="Y621" s="239"/>
      <c r="Z621" s="239"/>
    </row>
    <row r="622" spans="1:26" ht="14.25" customHeight="1">
      <c r="A622" s="239"/>
      <c r="B622" s="239"/>
      <c r="C622" s="239"/>
      <c r="D622" s="239"/>
      <c r="E622" s="239"/>
      <c r="F622" s="239"/>
      <c r="G622" s="239"/>
      <c r="H622" s="239"/>
      <c r="I622" s="239"/>
      <c r="J622" s="239"/>
      <c r="K622" s="239"/>
      <c r="L622" s="239"/>
      <c r="M622" s="239"/>
      <c r="N622" s="239"/>
      <c r="O622" s="239"/>
      <c r="P622" s="239"/>
      <c r="Q622" s="239"/>
      <c r="R622" s="239"/>
      <c r="S622" s="239"/>
      <c r="T622" s="239"/>
      <c r="U622" s="239"/>
      <c r="V622" s="239"/>
      <c r="W622" s="239"/>
      <c r="X622" s="239"/>
      <c r="Y622" s="239"/>
      <c r="Z622" s="239"/>
    </row>
    <row r="623" spans="1:26" ht="14.25" customHeight="1">
      <c r="A623" s="239"/>
      <c r="B623" s="239"/>
      <c r="C623" s="239"/>
      <c r="D623" s="239"/>
      <c r="E623" s="239"/>
      <c r="F623" s="239"/>
      <c r="G623" s="239"/>
      <c r="H623" s="239"/>
      <c r="I623" s="239"/>
      <c r="J623" s="239"/>
      <c r="K623" s="239"/>
      <c r="L623" s="239"/>
      <c r="M623" s="239"/>
      <c r="N623" s="239"/>
      <c r="O623" s="239"/>
      <c r="P623" s="239"/>
      <c r="Q623" s="239"/>
      <c r="R623" s="239"/>
      <c r="S623" s="239"/>
      <c r="T623" s="239"/>
      <c r="U623" s="239"/>
      <c r="V623" s="239"/>
      <c r="W623" s="239"/>
      <c r="X623" s="239"/>
      <c r="Y623" s="239"/>
      <c r="Z623" s="239"/>
    </row>
    <row r="624" spans="1:26" ht="14.25" customHeight="1">
      <c r="A624" s="239"/>
      <c r="B624" s="239"/>
      <c r="C624" s="239"/>
      <c r="D624" s="239"/>
      <c r="E624" s="239"/>
      <c r="F624" s="239"/>
      <c r="G624" s="239"/>
      <c r="H624" s="239"/>
      <c r="I624" s="239"/>
      <c r="J624" s="239"/>
      <c r="K624" s="239"/>
      <c r="L624" s="239"/>
      <c r="M624" s="239"/>
      <c r="N624" s="239"/>
      <c r="O624" s="239"/>
      <c r="P624" s="239"/>
      <c r="Q624" s="239"/>
      <c r="R624" s="239"/>
      <c r="S624" s="239"/>
      <c r="T624" s="239"/>
      <c r="U624" s="239"/>
      <c r="V624" s="239"/>
      <c r="W624" s="239"/>
      <c r="X624" s="239"/>
      <c r="Y624" s="239"/>
      <c r="Z624" s="239"/>
    </row>
    <row r="625" spans="1:26" ht="14.25" customHeight="1">
      <c r="A625" s="239"/>
      <c r="B625" s="239"/>
      <c r="C625" s="239"/>
      <c r="D625" s="239"/>
      <c r="E625" s="239"/>
      <c r="F625" s="239"/>
      <c r="G625" s="239"/>
      <c r="H625" s="239"/>
      <c r="I625" s="239"/>
      <c r="J625" s="239"/>
      <c r="K625" s="239"/>
      <c r="L625" s="239"/>
      <c r="M625" s="239"/>
      <c r="N625" s="239"/>
      <c r="O625" s="239"/>
      <c r="P625" s="239"/>
      <c r="Q625" s="239"/>
      <c r="R625" s="239"/>
      <c r="S625" s="239"/>
      <c r="T625" s="239"/>
      <c r="U625" s="239"/>
      <c r="V625" s="239"/>
      <c r="W625" s="239"/>
      <c r="X625" s="239"/>
      <c r="Y625" s="239"/>
      <c r="Z625" s="239"/>
    </row>
    <row r="626" spans="1:26" ht="14.25" customHeight="1">
      <c r="A626" s="239"/>
      <c r="B626" s="239"/>
      <c r="C626" s="239"/>
      <c r="D626" s="239"/>
      <c r="E626" s="239"/>
      <c r="F626" s="239"/>
      <c r="G626" s="239"/>
      <c r="H626" s="239"/>
      <c r="I626" s="239"/>
      <c r="J626" s="239"/>
      <c r="K626" s="239"/>
      <c r="L626" s="239"/>
      <c r="M626" s="239"/>
      <c r="N626" s="239"/>
      <c r="O626" s="239"/>
      <c r="P626" s="239"/>
      <c r="Q626" s="239"/>
      <c r="R626" s="239"/>
      <c r="S626" s="239"/>
      <c r="T626" s="239"/>
      <c r="U626" s="239"/>
      <c r="V626" s="239"/>
      <c r="W626" s="239"/>
      <c r="X626" s="239"/>
      <c r="Y626" s="239"/>
      <c r="Z626" s="239"/>
    </row>
    <row r="627" spans="1:26" ht="14.25" customHeight="1">
      <c r="A627" s="239"/>
      <c r="B627" s="239"/>
      <c r="C627" s="239"/>
      <c r="D627" s="239"/>
      <c r="E627" s="239"/>
      <c r="F627" s="239"/>
      <c r="G627" s="239"/>
      <c r="H627" s="239"/>
      <c r="I627" s="239"/>
      <c r="J627" s="239"/>
      <c r="K627" s="239"/>
      <c r="L627" s="239"/>
      <c r="M627" s="239"/>
      <c r="N627" s="239"/>
      <c r="O627" s="239"/>
      <c r="P627" s="239"/>
      <c r="Q627" s="239"/>
      <c r="R627" s="239"/>
      <c r="S627" s="239"/>
      <c r="T627" s="239"/>
      <c r="U627" s="239"/>
      <c r="V627" s="239"/>
      <c r="W627" s="239"/>
      <c r="X627" s="239"/>
      <c r="Y627" s="239"/>
      <c r="Z627" s="239"/>
    </row>
    <row r="628" spans="1:26" ht="14.25" customHeight="1">
      <c r="A628" s="239"/>
      <c r="B628" s="239"/>
      <c r="C628" s="239"/>
      <c r="D628" s="239"/>
      <c r="E628" s="239"/>
      <c r="F628" s="239"/>
      <c r="G628" s="239"/>
      <c r="H628" s="239"/>
      <c r="I628" s="239"/>
      <c r="J628" s="239"/>
      <c r="K628" s="239"/>
      <c r="L628" s="239"/>
      <c r="M628" s="239"/>
      <c r="N628" s="239"/>
      <c r="O628" s="239"/>
      <c r="P628" s="239"/>
      <c r="Q628" s="239"/>
      <c r="R628" s="239"/>
      <c r="S628" s="239"/>
      <c r="T628" s="239"/>
      <c r="U628" s="239"/>
      <c r="V628" s="239"/>
      <c r="W628" s="239"/>
      <c r="X628" s="239"/>
      <c r="Y628" s="239"/>
      <c r="Z628" s="239"/>
    </row>
    <row r="629" spans="1:26" ht="14.25" customHeight="1">
      <c r="A629" s="239"/>
      <c r="B629" s="239"/>
      <c r="C629" s="239"/>
      <c r="D629" s="239"/>
      <c r="E629" s="239"/>
      <c r="F629" s="239"/>
      <c r="G629" s="239"/>
      <c r="H629" s="239"/>
      <c r="I629" s="239"/>
      <c r="J629" s="239"/>
      <c r="K629" s="239"/>
      <c r="L629" s="239"/>
      <c r="M629" s="239"/>
      <c r="N629" s="239"/>
      <c r="O629" s="239"/>
      <c r="P629" s="239"/>
      <c r="Q629" s="239"/>
      <c r="R629" s="239"/>
      <c r="S629" s="239"/>
      <c r="T629" s="239"/>
      <c r="U629" s="239"/>
      <c r="V629" s="239"/>
      <c r="W629" s="239"/>
      <c r="X629" s="239"/>
      <c r="Y629" s="239"/>
      <c r="Z629" s="239"/>
    </row>
    <row r="630" spans="1:26" ht="14.25" customHeight="1">
      <c r="A630" s="239"/>
      <c r="B630" s="239"/>
      <c r="C630" s="239"/>
      <c r="D630" s="239"/>
      <c r="E630" s="239"/>
      <c r="F630" s="239"/>
      <c r="G630" s="239"/>
      <c r="H630" s="239"/>
      <c r="I630" s="239"/>
      <c r="J630" s="239"/>
      <c r="K630" s="239"/>
      <c r="L630" s="239"/>
      <c r="M630" s="239"/>
      <c r="N630" s="239"/>
      <c r="O630" s="239"/>
      <c r="P630" s="239"/>
      <c r="Q630" s="239"/>
      <c r="R630" s="239"/>
      <c r="S630" s="239"/>
      <c r="T630" s="239"/>
      <c r="U630" s="239"/>
      <c r="V630" s="239"/>
      <c r="W630" s="239"/>
      <c r="X630" s="239"/>
      <c r="Y630" s="239"/>
      <c r="Z630" s="239"/>
    </row>
    <row r="631" spans="1:26" ht="14.25" customHeight="1">
      <c r="A631" s="239"/>
      <c r="B631" s="239"/>
      <c r="C631" s="239"/>
      <c r="D631" s="239"/>
      <c r="E631" s="239"/>
      <c r="F631" s="239"/>
      <c r="G631" s="239"/>
      <c r="H631" s="239"/>
      <c r="I631" s="239"/>
      <c r="J631" s="239"/>
      <c r="K631" s="239"/>
      <c r="L631" s="239"/>
      <c r="M631" s="239"/>
      <c r="N631" s="239"/>
      <c r="O631" s="239"/>
      <c r="P631" s="239"/>
      <c r="Q631" s="239"/>
      <c r="R631" s="239"/>
      <c r="S631" s="239"/>
      <c r="T631" s="239"/>
      <c r="U631" s="239"/>
      <c r="V631" s="239"/>
      <c r="W631" s="239"/>
      <c r="X631" s="239"/>
      <c r="Y631" s="239"/>
      <c r="Z631" s="239"/>
    </row>
    <row r="632" spans="1:26" ht="14.25" customHeight="1">
      <c r="A632" s="239"/>
      <c r="B632" s="239"/>
      <c r="C632" s="239"/>
      <c r="D632" s="239"/>
      <c r="E632" s="239"/>
      <c r="F632" s="239"/>
      <c r="G632" s="239"/>
      <c r="H632" s="239"/>
      <c r="I632" s="239"/>
      <c r="J632" s="239"/>
      <c r="K632" s="239"/>
      <c r="L632" s="239"/>
      <c r="M632" s="239"/>
      <c r="N632" s="239"/>
      <c r="O632" s="239"/>
      <c r="P632" s="239"/>
      <c r="Q632" s="239"/>
      <c r="R632" s="239"/>
      <c r="S632" s="239"/>
      <c r="T632" s="239"/>
      <c r="U632" s="239"/>
      <c r="V632" s="239"/>
      <c r="W632" s="239"/>
      <c r="X632" s="239"/>
      <c r="Y632" s="239"/>
      <c r="Z632" s="239"/>
    </row>
    <row r="633" spans="1:26" ht="14.25" customHeight="1">
      <c r="A633" s="239"/>
      <c r="B633" s="239"/>
      <c r="C633" s="239"/>
      <c r="D633" s="239"/>
      <c r="E633" s="239"/>
      <c r="F633" s="239"/>
      <c r="G633" s="239"/>
      <c r="H633" s="239"/>
      <c r="I633" s="239"/>
      <c r="J633" s="239"/>
      <c r="K633" s="239"/>
      <c r="L633" s="239"/>
      <c r="M633" s="239"/>
      <c r="N633" s="239"/>
      <c r="O633" s="239"/>
      <c r="P633" s="239"/>
      <c r="Q633" s="239"/>
      <c r="R633" s="239"/>
      <c r="S633" s="239"/>
      <c r="T633" s="239"/>
      <c r="U633" s="239"/>
      <c r="V633" s="239"/>
      <c r="W633" s="239"/>
      <c r="X633" s="239"/>
      <c r="Y633" s="239"/>
      <c r="Z633" s="239"/>
    </row>
    <row r="634" spans="1:26" ht="14.25" customHeight="1">
      <c r="A634" s="239"/>
      <c r="B634" s="239"/>
      <c r="C634" s="239"/>
      <c r="D634" s="239"/>
      <c r="E634" s="239"/>
      <c r="F634" s="239"/>
      <c r="G634" s="239"/>
      <c r="H634" s="239"/>
      <c r="I634" s="239"/>
      <c r="J634" s="239"/>
      <c r="K634" s="239"/>
      <c r="L634" s="239"/>
      <c r="M634" s="239"/>
      <c r="N634" s="239"/>
      <c r="O634" s="239"/>
      <c r="P634" s="239"/>
      <c r="Q634" s="239"/>
      <c r="R634" s="239"/>
      <c r="S634" s="239"/>
      <c r="T634" s="239"/>
      <c r="U634" s="239"/>
      <c r="V634" s="239"/>
      <c r="W634" s="239"/>
      <c r="X634" s="239"/>
      <c r="Y634" s="239"/>
      <c r="Z634" s="239"/>
    </row>
    <row r="635" spans="1:26" ht="14.25" customHeight="1">
      <c r="A635" s="239"/>
      <c r="B635" s="239"/>
      <c r="C635" s="239"/>
      <c r="D635" s="239"/>
      <c r="E635" s="239"/>
      <c r="F635" s="239"/>
      <c r="G635" s="239"/>
      <c r="H635" s="239"/>
      <c r="I635" s="239"/>
      <c r="J635" s="239"/>
      <c r="K635" s="239"/>
      <c r="L635" s="239"/>
      <c r="M635" s="239"/>
      <c r="N635" s="239"/>
      <c r="O635" s="239"/>
      <c r="P635" s="239"/>
      <c r="Q635" s="239"/>
      <c r="R635" s="239"/>
      <c r="S635" s="239"/>
      <c r="T635" s="239"/>
      <c r="U635" s="239"/>
      <c r="V635" s="239"/>
      <c r="W635" s="239"/>
      <c r="X635" s="239"/>
      <c r="Y635" s="239"/>
      <c r="Z635" s="239"/>
    </row>
    <row r="636" spans="1:26" ht="14.25" customHeight="1">
      <c r="A636" s="239"/>
      <c r="B636" s="239"/>
      <c r="C636" s="239"/>
      <c r="D636" s="239"/>
      <c r="E636" s="239"/>
      <c r="F636" s="239"/>
      <c r="G636" s="239"/>
      <c r="H636" s="239"/>
      <c r="I636" s="239"/>
      <c r="J636" s="239"/>
      <c r="K636" s="239"/>
      <c r="L636" s="239"/>
      <c r="M636" s="239"/>
      <c r="N636" s="239"/>
      <c r="O636" s="239"/>
      <c r="P636" s="239"/>
      <c r="Q636" s="239"/>
      <c r="R636" s="239"/>
      <c r="S636" s="239"/>
      <c r="T636" s="239"/>
      <c r="U636" s="239"/>
      <c r="V636" s="239"/>
      <c r="W636" s="239"/>
      <c r="X636" s="239"/>
      <c r="Y636" s="239"/>
      <c r="Z636" s="239"/>
    </row>
    <row r="637" spans="1:26" ht="14.25" customHeight="1">
      <c r="A637" s="239"/>
      <c r="B637" s="239"/>
      <c r="C637" s="239"/>
      <c r="D637" s="239"/>
      <c r="E637" s="239"/>
      <c r="F637" s="239"/>
      <c r="G637" s="239"/>
      <c r="H637" s="239"/>
      <c r="I637" s="239"/>
      <c r="J637" s="239"/>
      <c r="K637" s="239"/>
      <c r="L637" s="239"/>
      <c r="M637" s="239"/>
      <c r="N637" s="239"/>
      <c r="O637" s="239"/>
      <c r="P637" s="239"/>
      <c r="Q637" s="239"/>
      <c r="R637" s="239"/>
      <c r="S637" s="239"/>
      <c r="T637" s="239"/>
      <c r="U637" s="239"/>
      <c r="V637" s="239"/>
      <c r="W637" s="239"/>
      <c r="X637" s="239"/>
      <c r="Y637" s="239"/>
      <c r="Z637" s="239"/>
    </row>
    <row r="638" spans="1:26" ht="14.25" customHeight="1">
      <c r="A638" s="239"/>
      <c r="B638" s="239"/>
      <c r="C638" s="239"/>
      <c r="D638" s="239"/>
      <c r="E638" s="239"/>
      <c r="F638" s="239"/>
      <c r="G638" s="239"/>
      <c r="H638" s="239"/>
      <c r="I638" s="239"/>
      <c r="J638" s="239"/>
      <c r="K638" s="239"/>
      <c r="L638" s="239"/>
      <c r="M638" s="239"/>
      <c r="N638" s="239"/>
      <c r="O638" s="239"/>
      <c r="P638" s="239"/>
      <c r="Q638" s="239"/>
      <c r="R638" s="239"/>
      <c r="S638" s="239"/>
      <c r="T638" s="239"/>
      <c r="U638" s="239"/>
      <c r="V638" s="239"/>
      <c r="W638" s="239"/>
      <c r="X638" s="239"/>
      <c r="Y638" s="239"/>
      <c r="Z638" s="239"/>
    </row>
    <row r="639" spans="1:26" ht="14.25" customHeight="1">
      <c r="A639" s="239"/>
      <c r="B639" s="239"/>
      <c r="C639" s="239"/>
      <c r="D639" s="239"/>
      <c r="E639" s="239"/>
      <c r="F639" s="239"/>
      <c r="G639" s="239"/>
      <c r="H639" s="239"/>
      <c r="I639" s="239"/>
      <c r="J639" s="239"/>
      <c r="K639" s="239"/>
      <c r="L639" s="239"/>
      <c r="M639" s="239"/>
      <c r="N639" s="239"/>
      <c r="O639" s="239"/>
      <c r="P639" s="239"/>
      <c r="Q639" s="239"/>
      <c r="R639" s="239"/>
      <c r="S639" s="239"/>
      <c r="T639" s="239"/>
      <c r="U639" s="239"/>
      <c r="V639" s="239"/>
      <c r="W639" s="239"/>
      <c r="X639" s="239"/>
      <c r="Y639" s="239"/>
      <c r="Z639" s="239"/>
    </row>
    <row r="640" spans="1:26" ht="14.25" customHeight="1">
      <c r="A640" s="239"/>
      <c r="B640" s="239"/>
      <c r="C640" s="239"/>
      <c r="D640" s="239"/>
      <c r="E640" s="239"/>
      <c r="F640" s="239"/>
      <c r="G640" s="239"/>
      <c r="H640" s="239"/>
      <c r="I640" s="239"/>
      <c r="J640" s="239"/>
      <c r="K640" s="239"/>
      <c r="L640" s="239"/>
      <c r="M640" s="239"/>
      <c r="N640" s="239"/>
      <c r="O640" s="239"/>
      <c r="P640" s="239"/>
      <c r="Q640" s="239"/>
      <c r="R640" s="239"/>
      <c r="S640" s="239"/>
      <c r="T640" s="239"/>
      <c r="U640" s="239"/>
      <c r="V640" s="239"/>
      <c r="W640" s="239"/>
      <c r="X640" s="239"/>
      <c r="Y640" s="239"/>
      <c r="Z640" s="239"/>
    </row>
    <row r="641" spans="1:26" ht="14.25" customHeight="1">
      <c r="A641" s="239"/>
      <c r="B641" s="239"/>
      <c r="C641" s="239"/>
      <c r="D641" s="239"/>
      <c r="E641" s="239"/>
      <c r="F641" s="239"/>
      <c r="G641" s="239"/>
      <c r="H641" s="239"/>
      <c r="I641" s="239"/>
      <c r="J641" s="239"/>
      <c r="K641" s="239"/>
      <c r="L641" s="239"/>
      <c r="M641" s="239"/>
      <c r="N641" s="239"/>
      <c r="O641" s="239"/>
      <c r="P641" s="239"/>
      <c r="Q641" s="239"/>
      <c r="R641" s="239"/>
      <c r="S641" s="239"/>
      <c r="T641" s="239"/>
      <c r="U641" s="239"/>
      <c r="V641" s="239"/>
      <c r="W641" s="239"/>
      <c r="X641" s="239"/>
      <c r="Y641" s="239"/>
      <c r="Z641" s="239"/>
    </row>
    <row r="642" spans="1:26" ht="14.25" customHeight="1">
      <c r="A642" s="239"/>
      <c r="B642" s="239"/>
      <c r="C642" s="239"/>
      <c r="D642" s="239"/>
      <c r="E642" s="239"/>
      <c r="F642" s="239"/>
      <c r="G642" s="239"/>
      <c r="H642" s="239"/>
      <c r="I642" s="239"/>
      <c r="J642" s="239"/>
      <c r="K642" s="239"/>
      <c r="L642" s="239"/>
      <c r="M642" s="239"/>
      <c r="N642" s="239"/>
      <c r="O642" s="239"/>
      <c r="P642" s="239"/>
      <c r="Q642" s="239"/>
      <c r="R642" s="239"/>
      <c r="S642" s="239"/>
      <c r="T642" s="239"/>
      <c r="U642" s="239"/>
      <c r="V642" s="239"/>
      <c r="W642" s="239"/>
      <c r="X642" s="239"/>
      <c r="Y642" s="239"/>
      <c r="Z642" s="239"/>
    </row>
    <row r="643" spans="1:26" ht="14.25" customHeight="1">
      <c r="A643" s="239"/>
      <c r="B643" s="239"/>
      <c r="C643" s="239"/>
      <c r="D643" s="239"/>
      <c r="E643" s="239"/>
      <c r="F643" s="239"/>
      <c r="G643" s="239"/>
      <c r="H643" s="239"/>
      <c r="I643" s="239"/>
      <c r="J643" s="239"/>
      <c r="K643" s="239"/>
      <c r="L643" s="239"/>
      <c r="M643" s="239"/>
      <c r="N643" s="239"/>
      <c r="O643" s="239"/>
      <c r="P643" s="239"/>
      <c r="Q643" s="239"/>
      <c r="R643" s="239"/>
      <c r="S643" s="239"/>
      <c r="T643" s="239"/>
      <c r="U643" s="239"/>
      <c r="V643" s="239"/>
      <c r="W643" s="239"/>
      <c r="X643" s="239"/>
      <c r="Y643" s="239"/>
      <c r="Z643" s="239"/>
    </row>
    <row r="644" spans="1:26" ht="14.25" customHeight="1">
      <c r="A644" s="239"/>
      <c r="B644" s="239"/>
      <c r="C644" s="239"/>
      <c r="D644" s="239"/>
      <c r="E644" s="239"/>
      <c r="F644" s="239"/>
      <c r="G644" s="239"/>
      <c r="H644" s="239"/>
      <c r="I644" s="239"/>
      <c r="J644" s="239"/>
      <c r="K644" s="239"/>
      <c r="L644" s="239"/>
      <c r="M644" s="239"/>
      <c r="N644" s="239"/>
      <c r="O644" s="239"/>
      <c r="P644" s="239"/>
      <c r="Q644" s="239"/>
      <c r="R644" s="239"/>
      <c r="S644" s="239"/>
      <c r="T644" s="239"/>
      <c r="U644" s="239"/>
      <c r="V644" s="239"/>
      <c r="W644" s="239"/>
      <c r="X644" s="239"/>
      <c r="Y644" s="239"/>
      <c r="Z644" s="239"/>
    </row>
    <row r="645" spans="1:26" ht="14.25" customHeight="1">
      <c r="A645" s="239"/>
      <c r="B645" s="239"/>
      <c r="C645" s="239"/>
      <c r="D645" s="239"/>
      <c r="E645" s="239"/>
      <c r="F645" s="239"/>
      <c r="G645" s="239"/>
      <c r="H645" s="239"/>
      <c r="I645" s="239"/>
      <c r="J645" s="239"/>
      <c r="K645" s="239"/>
      <c r="L645" s="239"/>
      <c r="M645" s="239"/>
      <c r="N645" s="239"/>
      <c r="O645" s="239"/>
      <c r="P645" s="239"/>
      <c r="Q645" s="239"/>
      <c r="R645" s="239"/>
      <c r="S645" s="239"/>
      <c r="T645" s="239"/>
      <c r="U645" s="239"/>
      <c r="V645" s="239"/>
      <c r="W645" s="239"/>
      <c r="X645" s="239"/>
      <c r="Y645" s="239"/>
      <c r="Z645" s="239"/>
    </row>
    <row r="646" spans="1:26" ht="14.25" customHeight="1">
      <c r="A646" s="239"/>
      <c r="B646" s="239"/>
      <c r="C646" s="239"/>
      <c r="D646" s="239"/>
      <c r="E646" s="239"/>
      <c r="F646" s="239"/>
      <c r="G646" s="239"/>
      <c r="H646" s="239"/>
      <c r="I646" s="239"/>
      <c r="J646" s="239"/>
      <c r="K646" s="239"/>
      <c r="L646" s="239"/>
      <c r="M646" s="239"/>
      <c r="N646" s="239"/>
      <c r="O646" s="239"/>
      <c r="P646" s="239"/>
      <c r="Q646" s="239"/>
      <c r="R646" s="239"/>
      <c r="S646" s="239"/>
      <c r="T646" s="239"/>
      <c r="U646" s="239"/>
      <c r="V646" s="239"/>
      <c r="W646" s="239"/>
      <c r="X646" s="239"/>
      <c r="Y646" s="239"/>
      <c r="Z646" s="239"/>
    </row>
    <row r="647" spans="1:26" ht="14.25" customHeight="1">
      <c r="A647" s="239"/>
      <c r="B647" s="239"/>
      <c r="C647" s="239"/>
      <c r="D647" s="239"/>
      <c r="E647" s="239"/>
      <c r="F647" s="239"/>
      <c r="G647" s="239"/>
      <c r="H647" s="239"/>
      <c r="I647" s="239"/>
      <c r="J647" s="239"/>
      <c r="K647" s="239"/>
      <c r="L647" s="239"/>
      <c r="M647" s="239"/>
      <c r="N647" s="239"/>
      <c r="O647" s="239"/>
      <c r="P647" s="239"/>
      <c r="Q647" s="239"/>
      <c r="R647" s="239"/>
      <c r="S647" s="239"/>
      <c r="T647" s="239"/>
      <c r="U647" s="239"/>
      <c r="V647" s="239"/>
      <c r="W647" s="239"/>
      <c r="X647" s="239"/>
      <c r="Y647" s="239"/>
      <c r="Z647" s="239"/>
    </row>
    <row r="648" spans="1:26" ht="14.25" customHeight="1">
      <c r="A648" s="239"/>
      <c r="B648" s="239"/>
      <c r="C648" s="239"/>
      <c r="D648" s="239"/>
      <c r="E648" s="239"/>
      <c r="F648" s="239"/>
      <c r="G648" s="239"/>
      <c r="H648" s="239"/>
      <c r="I648" s="239"/>
      <c r="J648" s="239"/>
      <c r="K648" s="239"/>
      <c r="L648" s="239"/>
      <c r="M648" s="239"/>
      <c r="N648" s="239"/>
      <c r="O648" s="239"/>
      <c r="P648" s="239"/>
      <c r="Q648" s="239"/>
      <c r="R648" s="239"/>
      <c r="S648" s="239"/>
      <c r="T648" s="239"/>
      <c r="U648" s="239"/>
      <c r="V648" s="239"/>
      <c r="W648" s="239"/>
      <c r="X648" s="239"/>
      <c r="Y648" s="239"/>
      <c r="Z648" s="239"/>
    </row>
    <row r="649" spans="1:26" ht="14.25" customHeight="1">
      <c r="A649" s="239"/>
      <c r="B649" s="239"/>
      <c r="C649" s="239"/>
      <c r="D649" s="239"/>
      <c r="E649" s="239"/>
      <c r="F649" s="239"/>
      <c r="G649" s="239"/>
      <c r="H649" s="239"/>
      <c r="I649" s="239"/>
      <c r="J649" s="239"/>
      <c r="K649" s="239"/>
      <c r="L649" s="239"/>
      <c r="M649" s="239"/>
      <c r="N649" s="239"/>
      <c r="O649" s="239"/>
      <c r="P649" s="239"/>
      <c r="Q649" s="239"/>
      <c r="R649" s="239"/>
      <c r="S649" s="239"/>
      <c r="T649" s="239"/>
      <c r="U649" s="239"/>
      <c r="V649" s="239"/>
      <c r="W649" s="239"/>
      <c r="X649" s="239"/>
      <c r="Y649" s="239"/>
      <c r="Z649" s="239"/>
    </row>
    <row r="650" spans="1:26" ht="14.25" customHeight="1">
      <c r="A650" s="239"/>
      <c r="B650" s="239"/>
      <c r="C650" s="239"/>
      <c r="D650" s="239"/>
      <c r="E650" s="239"/>
      <c r="F650" s="239"/>
      <c r="G650" s="239"/>
      <c r="H650" s="239"/>
      <c r="I650" s="239"/>
      <c r="J650" s="239"/>
      <c r="K650" s="239"/>
      <c r="L650" s="239"/>
      <c r="M650" s="239"/>
      <c r="N650" s="239"/>
      <c r="O650" s="239"/>
      <c r="P650" s="239"/>
      <c r="Q650" s="239"/>
      <c r="R650" s="239"/>
      <c r="S650" s="239"/>
      <c r="T650" s="239"/>
      <c r="U650" s="239"/>
      <c r="V650" s="239"/>
      <c r="W650" s="239"/>
      <c r="X650" s="239"/>
      <c r="Y650" s="239"/>
      <c r="Z650" s="239"/>
    </row>
    <row r="651" spans="1:26" ht="14.25" customHeight="1">
      <c r="A651" s="239"/>
      <c r="B651" s="239"/>
      <c r="C651" s="239"/>
      <c r="D651" s="239"/>
      <c r="E651" s="239"/>
      <c r="F651" s="239"/>
      <c r="G651" s="239"/>
      <c r="H651" s="239"/>
      <c r="I651" s="239"/>
      <c r="J651" s="239"/>
      <c r="K651" s="239"/>
      <c r="L651" s="239"/>
      <c r="M651" s="239"/>
      <c r="N651" s="239"/>
      <c r="O651" s="239"/>
      <c r="P651" s="239"/>
      <c r="Q651" s="239"/>
      <c r="R651" s="239"/>
      <c r="S651" s="239"/>
      <c r="T651" s="239"/>
      <c r="U651" s="239"/>
      <c r="V651" s="239"/>
      <c r="W651" s="239"/>
      <c r="X651" s="239"/>
      <c r="Y651" s="239"/>
      <c r="Z651" s="239"/>
    </row>
    <row r="652" spans="1:26" ht="14.25" customHeight="1">
      <c r="A652" s="239"/>
      <c r="B652" s="239"/>
      <c r="C652" s="239"/>
      <c r="D652" s="239"/>
      <c r="E652" s="239"/>
      <c r="F652" s="239"/>
      <c r="G652" s="239"/>
      <c r="H652" s="239"/>
      <c r="I652" s="239"/>
      <c r="J652" s="239"/>
      <c r="K652" s="239"/>
      <c r="L652" s="239"/>
      <c r="M652" s="239"/>
      <c r="N652" s="239"/>
      <c r="O652" s="239"/>
      <c r="P652" s="239"/>
      <c r="Q652" s="239"/>
      <c r="R652" s="239"/>
      <c r="S652" s="239"/>
      <c r="T652" s="239"/>
      <c r="U652" s="239"/>
      <c r="V652" s="239"/>
      <c r="W652" s="239"/>
      <c r="X652" s="239"/>
      <c r="Y652" s="239"/>
      <c r="Z652" s="239"/>
    </row>
    <row r="653" spans="1:26" ht="14.25" customHeight="1">
      <c r="A653" s="239"/>
      <c r="B653" s="239"/>
      <c r="C653" s="239"/>
      <c r="D653" s="239"/>
      <c r="E653" s="239"/>
      <c r="F653" s="239"/>
      <c r="G653" s="239"/>
      <c r="H653" s="239"/>
      <c r="I653" s="239"/>
      <c r="J653" s="239"/>
      <c r="K653" s="239"/>
      <c r="L653" s="239"/>
      <c r="M653" s="239"/>
      <c r="N653" s="239"/>
      <c r="O653" s="239"/>
      <c r="P653" s="239"/>
      <c r="Q653" s="239"/>
      <c r="R653" s="239"/>
      <c r="S653" s="239"/>
      <c r="T653" s="239"/>
      <c r="U653" s="239"/>
      <c r="V653" s="239"/>
      <c r="W653" s="239"/>
      <c r="X653" s="239"/>
      <c r="Y653" s="239"/>
      <c r="Z653" s="239"/>
    </row>
    <row r="654" spans="1:26" ht="14.25" customHeight="1">
      <c r="A654" s="239"/>
      <c r="B654" s="239"/>
      <c r="C654" s="239"/>
      <c r="D654" s="239"/>
      <c r="E654" s="239"/>
      <c r="F654" s="239"/>
      <c r="G654" s="239"/>
      <c r="H654" s="239"/>
      <c r="I654" s="239"/>
      <c r="J654" s="239"/>
      <c r="K654" s="239"/>
      <c r="L654" s="239"/>
      <c r="M654" s="239"/>
      <c r="N654" s="239"/>
      <c r="O654" s="239"/>
      <c r="P654" s="239"/>
      <c r="Q654" s="239"/>
      <c r="R654" s="239"/>
      <c r="S654" s="239"/>
      <c r="T654" s="239"/>
      <c r="U654" s="239"/>
      <c r="V654" s="239"/>
      <c r="W654" s="239"/>
      <c r="X654" s="239"/>
      <c r="Y654" s="239"/>
      <c r="Z654" s="239"/>
    </row>
    <row r="655" spans="1:26" ht="14.25" customHeight="1">
      <c r="A655" s="239"/>
      <c r="B655" s="239"/>
      <c r="C655" s="239"/>
      <c r="D655" s="239"/>
      <c r="E655" s="239"/>
      <c r="F655" s="239"/>
      <c r="G655" s="239"/>
      <c r="H655" s="239"/>
      <c r="I655" s="239"/>
      <c r="J655" s="239"/>
      <c r="K655" s="239"/>
      <c r="L655" s="239"/>
      <c r="M655" s="239"/>
      <c r="N655" s="239"/>
      <c r="O655" s="239"/>
      <c r="P655" s="239"/>
      <c r="Q655" s="239"/>
      <c r="R655" s="239"/>
      <c r="S655" s="239"/>
      <c r="T655" s="239"/>
      <c r="U655" s="239"/>
      <c r="V655" s="239"/>
      <c r="W655" s="239"/>
      <c r="X655" s="239"/>
      <c r="Y655" s="239"/>
      <c r="Z655" s="239"/>
    </row>
    <row r="656" spans="1:26" ht="14.25" customHeight="1">
      <c r="A656" s="239"/>
      <c r="B656" s="239"/>
      <c r="C656" s="239"/>
      <c r="D656" s="239"/>
      <c r="E656" s="239"/>
      <c r="F656" s="239"/>
      <c r="G656" s="239"/>
      <c r="H656" s="239"/>
      <c r="I656" s="239"/>
      <c r="J656" s="239"/>
      <c r="K656" s="239"/>
      <c r="L656" s="239"/>
      <c r="M656" s="239"/>
      <c r="N656" s="239"/>
      <c r="O656" s="239"/>
      <c r="P656" s="239"/>
      <c r="Q656" s="239"/>
      <c r="R656" s="239"/>
      <c r="S656" s="239"/>
      <c r="T656" s="239"/>
      <c r="U656" s="239"/>
      <c r="V656" s="239"/>
      <c r="W656" s="239"/>
      <c r="X656" s="239"/>
      <c r="Y656" s="239"/>
      <c r="Z656" s="239"/>
    </row>
    <row r="657" spans="1:26" ht="14.25" customHeight="1">
      <c r="A657" s="239"/>
      <c r="B657" s="239"/>
      <c r="C657" s="239"/>
      <c r="D657" s="239"/>
      <c r="E657" s="239"/>
      <c r="F657" s="239"/>
      <c r="G657" s="239"/>
      <c r="H657" s="239"/>
      <c r="I657" s="239"/>
      <c r="J657" s="239"/>
      <c r="K657" s="239"/>
      <c r="L657" s="239"/>
      <c r="M657" s="239"/>
      <c r="N657" s="239"/>
      <c r="O657" s="239"/>
      <c r="P657" s="239"/>
      <c r="Q657" s="239"/>
      <c r="R657" s="239"/>
      <c r="S657" s="239"/>
      <c r="T657" s="239"/>
      <c r="U657" s="239"/>
      <c r="V657" s="239"/>
      <c r="W657" s="239"/>
      <c r="X657" s="239"/>
      <c r="Y657" s="239"/>
      <c r="Z657" s="239"/>
    </row>
    <row r="658" spans="1:26" ht="14.25" customHeight="1">
      <c r="A658" s="239"/>
      <c r="B658" s="239"/>
      <c r="C658" s="239"/>
      <c r="D658" s="239"/>
      <c r="E658" s="239"/>
      <c r="F658" s="239"/>
      <c r="G658" s="239"/>
      <c r="H658" s="239"/>
      <c r="I658" s="239"/>
      <c r="J658" s="239"/>
      <c r="K658" s="239"/>
      <c r="L658" s="239"/>
      <c r="M658" s="239"/>
      <c r="N658" s="239"/>
      <c r="O658" s="239"/>
      <c r="P658" s="239"/>
      <c r="Q658" s="239"/>
      <c r="R658" s="239"/>
      <c r="S658" s="239"/>
      <c r="T658" s="239"/>
      <c r="U658" s="239"/>
      <c r="V658" s="239"/>
      <c r="W658" s="239"/>
      <c r="X658" s="239"/>
      <c r="Y658" s="239"/>
      <c r="Z658" s="239"/>
    </row>
    <row r="659" spans="1:26" ht="14.25" customHeight="1">
      <c r="A659" s="239"/>
      <c r="B659" s="239"/>
      <c r="C659" s="239"/>
      <c r="D659" s="239"/>
      <c r="E659" s="239"/>
      <c r="F659" s="239"/>
      <c r="G659" s="239"/>
      <c r="H659" s="239"/>
      <c r="I659" s="239"/>
      <c r="J659" s="239"/>
      <c r="K659" s="239"/>
      <c r="L659" s="239"/>
      <c r="M659" s="239"/>
      <c r="N659" s="239"/>
      <c r="O659" s="239"/>
      <c r="P659" s="239"/>
      <c r="Q659" s="239"/>
      <c r="R659" s="239"/>
      <c r="S659" s="239"/>
      <c r="T659" s="239"/>
      <c r="U659" s="239"/>
      <c r="V659" s="239"/>
      <c r="W659" s="239"/>
      <c r="X659" s="239"/>
      <c r="Y659" s="239"/>
      <c r="Z659" s="239"/>
    </row>
    <row r="660" spans="1:26" ht="14.25" customHeight="1">
      <c r="A660" s="239"/>
      <c r="B660" s="239"/>
      <c r="C660" s="239"/>
      <c r="D660" s="239"/>
      <c r="E660" s="239"/>
      <c r="F660" s="239"/>
      <c r="G660" s="239"/>
      <c r="H660" s="239"/>
      <c r="I660" s="239"/>
      <c r="J660" s="239"/>
      <c r="K660" s="239"/>
      <c r="L660" s="239"/>
      <c r="M660" s="239"/>
      <c r="N660" s="239"/>
      <c r="O660" s="239"/>
      <c r="P660" s="239"/>
      <c r="Q660" s="239"/>
      <c r="R660" s="239"/>
      <c r="S660" s="239"/>
      <c r="T660" s="239"/>
      <c r="U660" s="239"/>
      <c r="V660" s="239"/>
      <c r="W660" s="239"/>
      <c r="X660" s="239"/>
      <c r="Y660" s="239"/>
      <c r="Z660" s="239"/>
    </row>
    <row r="661" spans="1:26" ht="14.25" customHeight="1">
      <c r="A661" s="239"/>
      <c r="B661" s="239"/>
      <c r="C661" s="239"/>
      <c r="D661" s="239"/>
      <c r="E661" s="239"/>
      <c r="F661" s="239"/>
      <c r="G661" s="239"/>
      <c r="H661" s="239"/>
      <c r="I661" s="239"/>
      <c r="J661" s="239"/>
      <c r="K661" s="239"/>
      <c r="L661" s="239"/>
      <c r="M661" s="239"/>
      <c r="N661" s="239"/>
      <c r="O661" s="239"/>
      <c r="P661" s="239"/>
      <c r="Q661" s="239"/>
      <c r="R661" s="239"/>
      <c r="S661" s="239"/>
      <c r="T661" s="239"/>
      <c r="U661" s="239"/>
      <c r="V661" s="239"/>
      <c r="W661" s="239"/>
      <c r="X661" s="239"/>
      <c r="Y661" s="239"/>
      <c r="Z661" s="239"/>
    </row>
    <row r="662" spans="1:26" ht="14.25" customHeight="1">
      <c r="A662" s="239"/>
      <c r="B662" s="239"/>
      <c r="C662" s="239"/>
      <c r="D662" s="239"/>
      <c r="E662" s="239"/>
      <c r="F662" s="239"/>
      <c r="G662" s="239"/>
      <c r="H662" s="239"/>
      <c r="I662" s="239"/>
      <c r="J662" s="239"/>
      <c r="K662" s="239"/>
      <c r="L662" s="239"/>
      <c r="M662" s="239"/>
      <c r="N662" s="239"/>
      <c r="O662" s="239"/>
      <c r="P662" s="239"/>
      <c r="Q662" s="239"/>
      <c r="R662" s="239"/>
      <c r="S662" s="239"/>
      <c r="T662" s="239"/>
      <c r="U662" s="239"/>
      <c r="V662" s="239"/>
      <c r="W662" s="239"/>
      <c r="X662" s="239"/>
      <c r="Y662" s="239"/>
      <c r="Z662" s="239"/>
    </row>
    <row r="663" spans="1:26" ht="14.25" customHeight="1">
      <c r="A663" s="239"/>
      <c r="B663" s="239"/>
      <c r="C663" s="239"/>
      <c r="D663" s="239"/>
      <c r="E663" s="239"/>
      <c r="F663" s="239"/>
      <c r="G663" s="239"/>
      <c r="H663" s="239"/>
      <c r="I663" s="239"/>
      <c r="J663" s="239"/>
      <c r="K663" s="239"/>
      <c r="L663" s="239"/>
      <c r="M663" s="239"/>
      <c r="N663" s="239"/>
      <c r="O663" s="239"/>
      <c r="P663" s="239"/>
      <c r="Q663" s="239"/>
      <c r="R663" s="239"/>
      <c r="S663" s="239"/>
      <c r="T663" s="239"/>
      <c r="U663" s="239"/>
      <c r="V663" s="239"/>
      <c r="W663" s="239"/>
      <c r="X663" s="239"/>
      <c r="Y663" s="239"/>
      <c r="Z663" s="239"/>
    </row>
    <row r="664" spans="1:26" ht="14.25" customHeight="1">
      <c r="A664" s="239"/>
      <c r="B664" s="239"/>
      <c r="C664" s="239"/>
      <c r="D664" s="239"/>
      <c r="E664" s="239"/>
      <c r="F664" s="239"/>
      <c r="G664" s="239"/>
      <c r="H664" s="239"/>
      <c r="I664" s="239"/>
      <c r="J664" s="239"/>
      <c r="K664" s="239"/>
      <c r="L664" s="239"/>
      <c r="M664" s="239"/>
      <c r="N664" s="239"/>
      <c r="O664" s="239"/>
      <c r="P664" s="239"/>
      <c r="Q664" s="239"/>
      <c r="R664" s="239"/>
      <c r="S664" s="239"/>
      <c r="T664" s="239"/>
      <c r="U664" s="239"/>
      <c r="V664" s="239"/>
      <c r="W664" s="239"/>
      <c r="X664" s="239"/>
      <c r="Y664" s="239"/>
      <c r="Z664" s="239"/>
    </row>
    <row r="665" spans="1:26" ht="14.25" customHeight="1">
      <c r="A665" s="239"/>
      <c r="B665" s="239"/>
      <c r="C665" s="239"/>
      <c r="D665" s="239"/>
      <c r="E665" s="239"/>
      <c r="F665" s="239"/>
      <c r="G665" s="239"/>
      <c r="H665" s="239"/>
      <c r="I665" s="239"/>
      <c r="J665" s="239"/>
      <c r="K665" s="239"/>
      <c r="L665" s="239"/>
      <c r="M665" s="239"/>
      <c r="N665" s="239"/>
      <c r="O665" s="239"/>
      <c r="P665" s="239"/>
      <c r="Q665" s="239"/>
      <c r="R665" s="239"/>
      <c r="S665" s="239"/>
      <c r="T665" s="239"/>
      <c r="U665" s="239"/>
      <c r="V665" s="239"/>
      <c r="W665" s="239"/>
      <c r="X665" s="239"/>
      <c r="Y665" s="239"/>
      <c r="Z665" s="239"/>
    </row>
    <row r="666" spans="1:26" ht="14.25" customHeight="1">
      <c r="A666" s="239"/>
      <c r="B666" s="239"/>
      <c r="C666" s="239"/>
      <c r="D666" s="239"/>
      <c r="E666" s="239"/>
      <c r="F666" s="239"/>
      <c r="G666" s="239"/>
      <c r="H666" s="239"/>
      <c r="I666" s="239"/>
      <c r="J666" s="239"/>
      <c r="K666" s="239"/>
      <c r="L666" s="239"/>
      <c r="M666" s="239"/>
      <c r="N666" s="239"/>
      <c r="O666" s="239"/>
      <c r="P666" s="239"/>
      <c r="Q666" s="239"/>
      <c r="R666" s="239"/>
      <c r="S666" s="239"/>
      <c r="T666" s="239"/>
      <c r="U666" s="239"/>
      <c r="V666" s="239"/>
      <c r="W666" s="239"/>
      <c r="X666" s="239"/>
      <c r="Y666" s="239"/>
      <c r="Z666" s="239"/>
    </row>
    <row r="667" spans="1:26" ht="14.25" customHeight="1">
      <c r="A667" s="239"/>
      <c r="B667" s="239"/>
      <c r="C667" s="239"/>
      <c r="D667" s="239"/>
      <c r="E667" s="239"/>
      <c r="F667" s="239"/>
      <c r="G667" s="239"/>
      <c r="H667" s="239"/>
      <c r="I667" s="239"/>
      <c r="J667" s="239"/>
      <c r="K667" s="239"/>
      <c r="L667" s="239"/>
      <c r="M667" s="239"/>
      <c r="N667" s="239"/>
      <c r="O667" s="239"/>
      <c r="P667" s="239"/>
      <c r="Q667" s="239"/>
      <c r="R667" s="239"/>
      <c r="S667" s="239"/>
      <c r="T667" s="239"/>
      <c r="U667" s="239"/>
      <c r="V667" s="239"/>
      <c r="W667" s="239"/>
      <c r="X667" s="239"/>
      <c r="Y667" s="239"/>
      <c r="Z667" s="239"/>
    </row>
    <row r="668" spans="1:26" ht="14.25" customHeight="1">
      <c r="A668" s="239"/>
      <c r="B668" s="239"/>
      <c r="C668" s="239"/>
      <c r="D668" s="239"/>
      <c r="E668" s="239"/>
      <c r="F668" s="239"/>
      <c r="G668" s="239"/>
      <c r="H668" s="239"/>
      <c r="I668" s="239"/>
      <c r="J668" s="239"/>
      <c r="K668" s="239"/>
      <c r="L668" s="239"/>
      <c r="M668" s="239"/>
      <c r="N668" s="239"/>
      <c r="O668" s="239"/>
      <c r="P668" s="239"/>
      <c r="Q668" s="239"/>
      <c r="R668" s="239"/>
      <c r="S668" s="239"/>
      <c r="T668" s="239"/>
      <c r="U668" s="239"/>
      <c r="V668" s="239"/>
      <c r="W668" s="239"/>
      <c r="X668" s="239"/>
      <c r="Y668" s="239"/>
      <c r="Z668" s="239"/>
    </row>
    <row r="669" spans="1:26" ht="14.25" customHeight="1">
      <c r="A669" s="239"/>
      <c r="B669" s="239"/>
      <c r="C669" s="239"/>
      <c r="D669" s="239"/>
      <c r="E669" s="239"/>
      <c r="F669" s="239"/>
      <c r="G669" s="239"/>
      <c r="H669" s="239"/>
      <c r="I669" s="239"/>
      <c r="J669" s="239"/>
      <c r="K669" s="239"/>
      <c r="L669" s="239"/>
      <c r="M669" s="239"/>
      <c r="N669" s="239"/>
      <c r="O669" s="239"/>
      <c r="P669" s="239"/>
      <c r="Q669" s="239"/>
      <c r="R669" s="239"/>
      <c r="S669" s="239"/>
      <c r="T669" s="239"/>
      <c r="U669" s="239"/>
      <c r="V669" s="239"/>
      <c r="W669" s="239"/>
      <c r="X669" s="239"/>
      <c r="Y669" s="239"/>
      <c r="Z669" s="239"/>
    </row>
    <row r="670" spans="1:26" ht="14.25" customHeight="1">
      <c r="A670" s="239"/>
      <c r="B670" s="239"/>
      <c r="C670" s="239"/>
      <c r="D670" s="239"/>
      <c r="E670" s="239"/>
      <c r="F670" s="239"/>
      <c r="G670" s="239"/>
      <c r="H670" s="239"/>
      <c r="I670" s="239"/>
      <c r="J670" s="239"/>
      <c r="K670" s="239"/>
      <c r="L670" s="239"/>
      <c r="M670" s="239"/>
      <c r="N670" s="239"/>
      <c r="O670" s="239"/>
      <c r="P670" s="239"/>
      <c r="Q670" s="239"/>
      <c r="R670" s="239"/>
      <c r="S670" s="239"/>
      <c r="T670" s="239"/>
      <c r="U670" s="239"/>
      <c r="V670" s="239"/>
      <c r="W670" s="239"/>
      <c r="X670" s="239"/>
      <c r="Y670" s="239"/>
      <c r="Z670" s="239"/>
    </row>
    <row r="671" spans="1:26" ht="14.25" customHeight="1">
      <c r="A671" s="239"/>
      <c r="B671" s="239"/>
      <c r="C671" s="239"/>
      <c r="D671" s="239"/>
      <c r="E671" s="239"/>
      <c r="F671" s="239"/>
      <c r="G671" s="239"/>
      <c r="H671" s="239"/>
      <c r="I671" s="239"/>
      <c r="J671" s="239"/>
      <c r="K671" s="239"/>
      <c r="L671" s="239"/>
      <c r="M671" s="239"/>
      <c r="N671" s="239"/>
      <c r="O671" s="239"/>
      <c r="P671" s="239"/>
      <c r="Q671" s="239"/>
      <c r="R671" s="239"/>
      <c r="S671" s="239"/>
      <c r="T671" s="239"/>
      <c r="U671" s="239"/>
      <c r="V671" s="239"/>
      <c r="W671" s="239"/>
      <c r="X671" s="239"/>
      <c r="Y671" s="239"/>
      <c r="Z671" s="239"/>
    </row>
    <row r="672" spans="1:26" ht="14.25" customHeight="1">
      <c r="A672" s="239"/>
      <c r="B672" s="239"/>
      <c r="C672" s="239"/>
      <c r="D672" s="239"/>
      <c r="E672" s="239"/>
      <c r="F672" s="239"/>
      <c r="G672" s="239"/>
      <c r="H672" s="239"/>
      <c r="I672" s="239"/>
      <c r="J672" s="239"/>
      <c r="K672" s="239"/>
      <c r="L672" s="239"/>
      <c r="M672" s="239"/>
      <c r="N672" s="239"/>
      <c r="O672" s="239"/>
      <c r="P672" s="239"/>
      <c r="Q672" s="239"/>
      <c r="R672" s="239"/>
      <c r="S672" s="239"/>
      <c r="T672" s="239"/>
      <c r="U672" s="239"/>
      <c r="V672" s="239"/>
      <c r="W672" s="239"/>
      <c r="X672" s="239"/>
      <c r="Y672" s="239"/>
      <c r="Z672" s="239"/>
    </row>
    <row r="673" spans="1:26" ht="14.25" customHeight="1">
      <c r="A673" s="239"/>
      <c r="B673" s="239"/>
      <c r="C673" s="239"/>
      <c r="D673" s="239"/>
      <c r="E673" s="239"/>
      <c r="F673" s="239"/>
      <c r="G673" s="239"/>
      <c r="H673" s="239"/>
      <c r="I673" s="239"/>
      <c r="J673" s="239"/>
      <c r="K673" s="239"/>
      <c r="L673" s="239"/>
      <c r="M673" s="239"/>
      <c r="N673" s="239"/>
      <c r="O673" s="239"/>
      <c r="P673" s="239"/>
      <c r="Q673" s="239"/>
      <c r="R673" s="239"/>
      <c r="S673" s="239"/>
      <c r="T673" s="239"/>
      <c r="U673" s="239"/>
      <c r="V673" s="239"/>
      <c r="W673" s="239"/>
      <c r="X673" s="239"/>
      <c r="Y673" s="239"/>
      <c r="Z673" s="239"/>
    </row>
    <row r="674" spans="1:26" ht="14.25" customHeight="1">
      <c r="A674" s="239"/>
      <c r="B674" s="239"/>
      <c r="C674" s="239"/>
      <c r="D674" s="239"/>
      <c r="E674" s="239"/>
      <c r="F674" s="239"/>
      <c r="G674" s="239"/>
      <c r="H674" s="239"/>
      <c r="I674" s="239"/>
      <c r="J674" s="239"/>
      <c r="K674" s="239"/>
      <c r="L674" s="239"/>
      <c r="M674" s="239"/>
      <c r="N674" s="239"/>
      <c r="O674" s="239"/>
      <c r="P674" s="239"/>
      <c r="Q674" s="239"/>
      <c r="R674" s="239"/>
      <c r="S674" s="239"/>
      <c r="T674" s="239"/>
      <c r="U674" s="239"/>
      <c r="V674" s="239"/>
      <c r="W674" s="239"/>
      <c r="X674" s="239"/>
      <c r="Y674" s="239"/>
      <c r="Z674" s="239"/>
    </row>
    <row r="675" spans="1:26" ht="14.25" customHeight="1">
      <c r="A675" s="239"/>
      <c r="B675" s="239"/>
      <c r="C675" s="239"/>
      <c r="D675" s="239"/>
      <c r="E675" s="239"/>
      <c r="F675" s="239"/>
      <c r="G675" s="239"/>
      <c r="H675" s="239"/>
      <c r="I675" s="239"/>
      <c r="J675" s="239"/>
      <c r="K675" s="239"/>
      <c r="L675" s="239"/>
      <c r="M675" s="239"/>
      <c r="N675" s="239"/>
      <c r="O675" s="239"/>
      <c r="P675" s="239"/>
      <c r="Q675" s="239"/>
      <c r="R675" s="239"/>
      <c r="S675" s="239"/>
      <c r="T675" s="239"/>
      <c r="U675" s="239"/>
      <c r="V675" s="239"/>
      <c r="W675" s="239"/>
      <c r="X675" s="239"/>
      <c r="Y675" s="239"/>
      <c r="Z675" s="239"/>
    </row>
    <row r="676" spans="1:26" ht="14.25" customHeight="1">
      <c r="A676" s="239"/>
      <c r="B676" s="239"/>
      <c r="C676" s="239"/>
      <c r="D676" s="239"/>
      <c r="E676" s="239"/>
      <c r="F676" s="239"/>
      <c r="G676" s="239"/>
      <c r="H676" s="239"/>
      <c r="I676" s="239"/>
      <c r="J676" s="239"/>
      <c r="K676" s="239"/>
      <c r="L676" s="239"/>
      <c r="M676" s="239"/>
      <c r="N676" s="239"/>
      <c r="O676" s="239"/>
      <c r="P676" s="239"/>
      <c r="Q676" s="239"/>
      <c r="R676" s="239"/>
      <c r="S676" s="239"/>
      <c r="T676" s="239"/>
      <c r="U676" s="239"/>
      <c r="V676" s="239"/>
      <c r="W676" s="239"/>
      <c r="X676" s="239"/>
      <c r="Y676" s="239"/>
      <c r="Z676" s="239"/>
    </row>
    <row r="677" spans="1:26" ht="14.25" customHeight="1">
      <c r="A677" s="239"/>
      <c r="B677" s="239"/>
      <c r="C677" s="239"/>
      <c r="D677" s="239"/>
      <c r="E677" s="239"/>
      <c r="F677" s="239"/>
      <c r="G677" s="239"/>
      <c r="H677" s="239"/>
      <c r="I677" s="239"/>
      <c r="J677" s="239"/>
      <c r="K677" s="239"/>
      <c r="L677" s="239"/>
      <c r="M677" s="239"/>
      <c r="N677" s="239"/>
      <c r="O677" s="239"/>
      <c r="P677" s="239"/>
      <c r="Q677" s="239"/>
      <c r="R677" s="239"/>
      <c r="S677" s="239"/>
      <c r="T677" s="239"/>
      <c r="U677" s="239"/>
      <c r="V677" s="239"/>
      <c r="W677" s="239"/>
      <c r="X677" s="239"/>
      <c r="Y677" s="239"/>
      <c r="Z677" s="239"/>
    </row>
    <row r="678" spans="1:26" ht="14.25" customHeight="1">
      <c r="A678" s="239"/>
      <c r="B678" s="239"/>
      <c r="C678" s="239"/>
      <c r="D678" s="239"/>
      <c r="E678" s="239"/>
      <c r="F678" s="239"/>
      <c r="G678" s="239"/>
      <c r="H678" s="239"/>
      <c r="I678" s="239"/>
      <c r="J678" s="239"/>
      <c r="K678" s="239"/>
      <c r="L678" s="239"/>
      <c r="M678" s="239"/>
      <c r="N678" s="239"/>
      <c r="O678" s="239"/>
      <c r="P678" s="239"/>
      <c r="Q678" s="239"/>
      <c r="R678" s="239"/>
      <c r="S678" s="239"/>
      <c r="T678" s="239"/>
      <c r="U678" s="239"/>
      <c r="V678" s="239"/>
      <c r="W678" s="239"/>
      <c r="X678" s="239"/>
      <c r="Y678" s="239"/>
      <c r="Z678" s="239"/>
    </row>
    <row r="679" spans="1:26" ht="14.25" customHeight="1">
      <c r="A679" s="239"/>
      <c r="B679" s="239"/>
      <c r="C679" s="239"/>
      <c r="D679" s="239"/>
      <c r="E679" s="239"/>
      <c r="F679" s="239"/>
      <c r="G679" s="239"/>
      <c r="H679" s="239"/>
      <c r="I679" s="239"/>
      <c r="J679" s="239"/>
      <c r="K679" s="239"/>
      <c r="L679" s="239"/>
      <c r="M679" s="239"/>
      <c r="N679" s="239"/>
      <c r="O679" s="239"/>
      <c r="P679" s="239"/>
      <c r="Q679" s="239"/>
      <c r="R679" s="239"/>
      <c r="S679" s="239"/>
      <c r="T679" s="239"/>
      <c r="U679" s="239"/>
      <c r="V679" s="239"/>
      <c r="W679" s="239"/>
      <c r="X679" s="239"/>
      <c r="Y679" s="239"/>
      <c r="Z679" s="239"/>
    </row>
    <row r="680" spans="1:26" ht="14.25" customHeight="1">
      <c r="A680" s="239"/>
      <c r="B680" s="239"/>
      <c r="C680" s="239"/>
      <c r="D680" s="239"/>
      <c r="E680" s="239"/>
      <c r="F680" s="239"/>
      <c r="G680" s="239"/>
      <c r="H680" s="239"/>
      <c r="I680" s="239"/>
      <c r="J680" s="239"/>
      <c r="K680" s="239"/>
      <c r="L680" s="239"/>
      <c r="M680" s="239"/>
      <c r="N680" s="239"/>
      <c r="O680" s="239"/>
      <c r="P680" s="239"/>
      <c r="Q680" s="239"/>
      <c r="R680" s="239"/>
      <c r="S680" s="239"/>
      <c r="T680" s="239"/>
      <c r="U680" s="239"/>
      <c r="V680" s="239"/>
      <c r="W680" s="239"/>
      <c r="X680" s="239"/>
      <c r="Y680" s="239"/>
      <c r="Z680" s="239"/>
    </row>
    <row r="681" spans="1:26" ht="14.25" customHeight="1">
      <c r="A681" s="239"/>
      <c r="B681" s="239"/>
      <c r="C681" s="239"/>
      <c r="D681" s="239"/>
      <c r="E681" s="239"/>
      <c r="F681" s="239"/>
      <c r="G681" s="239"/>
      <c r="H681" s="239"/>
      <c r="I681" s="239"/>
      <c r="J681" s="239"/>
      <c r="K681" s="239"/>
      <c r="L681" s="239"/>
      <c r="M681" s="239"/>
      <c r="N681" s="239"/>
      <c r="O681" s="239"/>
      <c r="P681" s="239"/>
      <c r="Q681" s="239"/>
      <c r="R681" s="239"/>
      <c r="S681" s="239"/>
      <c r="T681" s="239"/>
      <c r="U681" s="239"/>
      <c r="V681" s="239"/>
      <c r="W681" s="239"/>
      <c r="X681" s="239"/>
      <c r="Y681" s="239"/>
      <c r="Z681" s="239"/>
    </row>
    <row r="682" spans="1:26" ht="14.25" customHeight="1">
      <c r="A682" s="239"/>
      <c r="B682" s="239"/>
      <c r="C682" s="239"/>
      <c r="D682" s="239"/>
      <c r="E682" s="239"/>
      <c r="F682" s="239"/>
      <c r="G682" s="239"/>
      <c r="H682" s="239"/>
      <c r="I682" s="239"/>
      <c r="J682" s="239"/>
      <c r="K682" s="239"/>
      <c r="L682" s="239"/>
      <c r="M682" s="239"/>
      <c r="N682" s="239"/>
      <c r="O682" s="239"/>
      <c r="P682" s="239"/>
      <c r="Q682" s="239"/>
      <c r="R682" s="239"/>
      <c r="S682" s="239"/>
      <c r="T682" s="239"/>
      <c r="U682" s="239"/>
      <c r="V682" s="239"/>
      <c r="W682" s="239"/>
      <c r="X682" s="239"/>
      <c r="Y682" s="239"/>
      <c r="Z682" s="239"/>
    </row>
    <row r="683" spans="1:26" ht="14.25" customHeight="1">
      <c r="A683" s="239"/>
      <c r="B683" s="239"/>
      <c r="C683" s="239"/>
      <c r="D683" s="239"/>
      <c r="E683" s="239"/>
      <c r="F683" s="239"/>
      <c r="G683" s="239"/>
      <c r="H683" s="239"/>
      <c r="I683" s="239"/>
      <c r="J683" s="239"/>
      <c r="K683" s="239"/>
      <c r="L683" s="239"/>
      <c r="M683" s="239"/>
      <c r="N683" s="239"/>
      <c r="O683" s="239"/>
      <c r="P683" s="239"/>
      <c r="Q683" s="239"/>
      <c r="R683" s="239"/>
      <c r="S683" s="239"/>
      <c r="T683" s="239"/>
      <c r="U683" s="239"/>
      <c r="V683" s="239"/>
      <c r="W683" s="239"/>
      <c r="X683" s="239"/>
      <c r="Y683" s="239"/>
      <c r="Z683" s="239"/>
    </row>
    <row r="684" spans="1:26" ht="14.25" customHeight="1">
      <c r="A684" s="239"/>
      <c r="B684" s="239"/>
      <c r="C684" s="239"/>
      <c r="D684" s="239"/>
      <c r="E684" s="239"/>
      <c r="F684" s="239"/>
      <c r="G684" s="239"/>
      <c r="H684" s="239"/>
      <c r="I684" s="239"/>
      <c r="J684" s="239"/>
      <c r="K684" s="239"/>
      <c r="L684" s="239"/>
      <c r="M684" s="239"/>
      <c r="N684" s="239"/>
      <c r="O684" s="239"/>
      <c r="P684" s="239"/>
      <c r="Q684" s="239"/>
      <c r="R684" s="239"/>
      <c r="S684" s="239"/>
      <c r="T684" s="239"/>
      <c r="U684" s="239"/>
      <c r="V684" s="239"/>
      <c r="W684" s="239"/>
      <c r="X684" s="239"/>
      <c r="Y684" s="239"/>
      <c r="Z684" s="239"/>
    </row>
    <row r="685" spans="1:26" ht="14.25" customHeight="1">
      <c r="A685" s="239"/>
      <c r="B685" s="239"/>
      <c r="C685" s="239"/>
      <c r="D685" s="239"/>
      <c r="E685" s="239"/>
      <c r="F685" s="239"/>
      <c r="G685" s="239"/>
      <c r="H685" s="239"/>
      <c r="I685" s="239"/>
      <c r="J685" s="239"/>
      <c r="K685" s="239"/>
      <c r="L685" s="239"/>
      <c r="M685" s="239"/>
      <c r="N685" s="239"/>
      <c r="O685" s="239"/>
      <c r="P685" s="239"/>
      <c r="Q685" s="239"/>
      <c r="R685" s="239"/>
      <c r="S685" s="239"/>
      <c r="T685" s="239"/>
      <c r="U685" s="239"/>
      <c r="V685" s="239"/>
      <c r="W685" s="239"/>
      <c r="X685" s="239"/>
      <c r="Y685" s="239"/>
      <c r="Z685" s="239"/>
    </row>
    <row r="686" spans="1:26" ht="14.25" customHeight="1">
      <c r="A686" s="239"/>
      <c r="B686" s="239"/>
      <c r="C686" s="239"/>
      <c r="D686" s="239"/>
      <c r="E686" s="239"/>
      <c r="F686" s="239"/>
      <c r="G686" s="239"/>
      <c r="H686" s="239"/>
      <c r="I686" s="239"/>
      <c r="J686" s="239"/>
      <c r="K686" s="239"/>
      <c r="L686" s="239"/>
      <c r="M686" s="239"/>
      <c r="N686" s="239"/>
      <c r="O686" s="239"/>
      <c r="P686" s="239"/>
      <c r="Q686" s="239"/>
      <c r="R686" s="239"/>
      <c r="S686" s="239"/>
      <c r="T686" s="239"/>
      <c r="U686" s="239"/>
      <c r="V686" s="239"/>
      <c r="W686" s="239"/>
      <c r="X686" s="239"/>
      <c r="Y686" s="239"/>
      <c r="Z686" s="239"/>
    </row>
    <row r="687" spans="1:26" ht="14.25" customHeight="1">
      <c r="A687" s="239"/>
      <c r="B687" s="239"/>
      <c r="C687" s="239"/>
      <c r="D687" s="239"/>
      <c r="E687" s="239"/>
      <c r="F687" s="239"/>
      <c r="G687" s="239"/>
      <c r="H687" s="239"/>
      <c r="I687" s="239"/>
      <c r="J687" s="239"/>
      <c r="K687" s="239"/>
      <c r="L687" s="239"/>
      <c r="M687" s="239"/>
      <c r="N687" s="239"/>
      <c r="O687" s="239"/>
      <c r="P687" s="239"/>
      <c r="Q687" s="239"/>
      <c r="R687" s="239"/>
      <c r="S687" s="239"/>
      <c r="T687" s="239"/>
      <c r="U687" s="239"/>
      <c r="V687" s="239"/>
      <c r="W687" s="239"/>
      <c r="X687" s="239"/>
      <c r="Y687" s="239"/>
      <c r="Z687" s="239"/>
    </row>
    <row r="688" spans="1:26" ht="14.25" customHeight="1">
      <c r="A688" s="239"/>
      <c r="B688" s="239"/>
      <c r="C688" s="239"/>
      <c r="D688" s="239"/>
      <c r="E688" s="239"/>
      <c r="F688" s="239"/>
      <c r="G688" s="239"/>
      <c r="H688" s="239"/>
      <c r="I688" s="239"/>
      <c r="J688" s="239"/>
      <c r="K688" s="239"/>
      <c r="L688" s="239"/>
      <c r="M688" s="239"/>
      <c r="N688" s="239"/>
      <c r="O688" s="239"/>
      <c r="P688" s="239"/>
      <c r="Q688" s="239"/>
      <c r="R688" s="239"/>
      <c r="S688" s="239"/>
      <c r="T688" s="239"/>
      <c r="U688" s="239"/>
      <c r="V688" s="239"/>
      <c r="W688" s="239"/>
      <c r="X688" s="239"/>
      <c r="Y688" s="239"/>
      <c r="Z688" s="239"/>
    </row>
    <row r="689" spans="1:26" ht="14.25" customHeight="1">
      <c r="A689" s="239"/>
      <c r="B689" s="239"/>
      <c r="C689" s="239"/>
      <c r="D689" s="239"/>
      <c r="E689" s="239"/>
      <c r="F689" s="239"/>
      <c r="G689" s="239"/>
      <c r="H689" s="239"/>
      <c r="I689" s="239"/>
      <c r="J689" s="239"/>
      <c r="K689" s="239"/>
      <c r="L689" s="239"/>
      <c r="M689" s="239"/>
      <c r="N689" s="239"/>
      <c r="O689" s="239"/>
      <c r="P689" s="239"/>
      <c r="Q689" s="239"/>
      <c r="R689" s="239"/>
      <c r="S689" s="239"/>
      <c r="T689" s="239"/>
      <c r="U689" s="239"/>
      <c r="V689" s="239"/>
      <c r="W689" s="239"/>
      <c r="X689" s="239"/>
      <c r="Y689" s="239"/>
      <c r="Z689" s="239"/>
    </row>
    <row r="690" spans="1:26" ht="14.25" customHeight="1">
      <c r="A690" s="239"/>
      <c r="B690" s="239"/>
      <c r="C690" s="239"/>
      <c r="D690" s="239"/>
      <c r="E690" s="239"/>
      <c r="F690" s="239"/>
      <c r="G690" s="239"/>
      <c r="H690" s="239"/>
      <c r="I690" s="239"/>
      <c r="J690" s="239"/>
      <c r="K690" s="239"/>
      <c r="L690" s="239"/>
      <c r="M690" s="239"/>
      <c r="N690" s="239"/>
      <c r="O690" s="239"/>
      <c r="P690" s="239"/>
      <c r="Q690" s="239"/>
      <c r="R690" s="239"/>
      <c r="S690" s="239"/>
      <c r="T690" s="239"/>
      <c r="U690" s="239"/>
      <c r="V690" s="239"/>
      <c r="W690" s="239"/>
      <c r="X690" s="239"/>
      <c r="Y690" s="239"/>
      <c r="Z690" s="239"/>
    </row>
    <row r="691" spans="1:26" ht="14.25" customHeight="1">
      <c r="A691" s="239"/>
      <c r="B691" s="239"/>
      <c r="C691" s="239"/>
      <c r="D691" s="239"/>
      <c r="E691" s="239"/>
      <c r="F691" s="239"/>
      <c r="G691" s="239"/>
      <c r="H691" s="239"/>
      <c r="I691" s="239"/>
      <c r="J691" s="239"/>
      <c r="K691" s="239"/>
      <c r="L691" s="239"/>
      <c r="M691" s="239"/>
      <c r="N691" s="239"/>
      <c r="O691" s="239"/>
      <c r="P691" s="239"/>
      <c r="Q691" s="239"/>
      <c r="R691" s="239"/>
      <c r="S691" s="239"/>
      <c r="T691" s="239"/>
      <c r="U691" s="239"/>
      <c r="V691" s="239"/>
      <c r="W691" s="239"/>
      <c r="X691" s="239"/>
      <c r="Y691" s="239"/>
      <c r="Z691" s="239"/>
    </row>
    <row r="692" spans="1:26" ht="14.25" customHeight="1">
      <c r="A692" s="239"/>
      <c r="B692" s="239"/>
      <c r="C692" s="239"/>
      <c r="D692" s="239"/>
      <c r="E692" s="239"/>
      <c r="F692" s="239"/>
      <c r="G692" s="239"/>
      <c r="H692" s="239"/>
      <c r="I692" s="239"/>
      <c r="J692" s="239"/>
      <c r="K692" s="239"/>
      <c r="L692" s="239"/>
      <c r="M692" s="239"/>
      <c r="N692" s="239"/>
      <c r="O692" s="239"/>
      <c r="P692" s="239"/>
      <c r="Q692" s="239"/>
      <c r="R692" s="239"/>
      <c r="S692" s="239"/>
      <c r="T692" s="239"/>
      <c r="U692" s="239"/>
      <c r="V692" s="239"/>
      <c r="W692" s="239"/>
      <c r="X692" s="239"/>
      <c r="Y692" s="239"/>
      <c r="Z692" s="239"/>
    </row>
    <row r="693" spans="1:26" ht="14.25" customHeight="1">
      <c r="A693" s="239"/>
      <c r="B693" s="239"/>
      <c r="C693" s="239"/>
      <c r="D693" s="239"/>
      <c r="E693" s="239"/>
      <c r="F693" s="239"/>
      <c r="G693" s="239"/>
      <c r="H693" s="239"/>
      <c r="I693" s="239"/>
      <c r="J693" s="239"/>
      <c r="K693" s="239"/>
      <c r="L693" s="239"/>
      <c r="M693" s="239"/>
      <c r="N693" s="239"/>
      <c r="O693" s="239"/>
      <c r="P693" s="239"/>
      <c r="Q693" s="239"/>
      <c r="R693" s="239"/>
      <c r="S693" s="239"/>
      <c r="T693" s="239"/>
      <c r="U693" s="239"/>
      <c r="V693" s="239"/>
      <c r="W693" s="239"/>
      <c r="X693" s="239"/>
      <c r="Y693" s="239"/>
      <c r="Z693" s="239"/>
    </row>
    <row r="694" spans="1:26" ht="14.25" customHeight="1">
      <c r="A694" s="239"/>
      <c r="B694" s="239"/>
      <c r="C694" s="239"/>
      <c r="D694" s="239"/>
      <c r="E694" s="239"/>
      <c r="F694" s="239"/>
      <c r="G694" s="239"/>
      <c r="H694" s="239"/>
      <c r="I694" s="239"/>
      <c r="J694" s="239"/>
      <c r="K694" s="239"/>
      <c r="L694" s="239"/>
      <c r="M694" s="239"/>
      <c r="N694" s="239"/>
      <c r="O694" s="239"/>
      <c r="P694" s="239"/>
      <c r="Q694" s="239"/>
      <c r="R694" s="239"/>
      <c r="S694" s="239"/>
      <c r="T694" s="239"/>
      <c r="U694" s="239"/>
      <c r="V694" s="239"/>
      <c r="W694" s="239"/>
      <c r="X694" s="239"/>
      <c r="Y694" s="239"/>
      <c r="Z694" s="239"/>
    </row>
    <row r="695" spans="1:26" ht="14.25" customHeight="1">
      <c r="A695" s="239"/>
      <c r="B695" s="239"/>
      <c r="C695" s="239"/>
      <c r="D695" s="239"/>
      <c r="E695" s="239"/>
      <c r="F695" s="239"/>
      <c r="G695" s="239"/>
      <c r="H695" s="239"/>
      <c r="I695" s="239"/>
      <c r="J695" s="239"/>
      <c r="K695" s="239"/>
      <c r="L695" s="239"/>
      <c r="M695" s="239"/>
      <c r="N695" s="239"/>
      <c r="O695" s="239"/>
      <c r="P695" s="239"/>
      <c r="Q695" s="239"/>
      <c r="R695" s="239"/>
      <c r="S695" s="239"/>
      <c r="T695" s="239"/>
      <c r="U695" s="239"/>
      <c r="V695" s="239"/>
      <c r="W695" s="239"/>
      <c r="X695" s="239"/>
      <c r="Y695" s="239"/>
      <c r="Z695" s="239"/>
    </row>
    <row r="696" spans="1:26" ht="14.25" customHeight="1">
      <c r="A696" s="239"/>
      <c r="B696" s="239"/>
      <c r="C696" s="239"/>
      <c r="D696" s="239"/>
      <c r="E696" s="239"/>
      <c r="F696" s="239"/>
      <c r="G696" s="239"/>
      <c r="H696" s="239"/>
      <c r="I696" s="239"/>
      <c r="J696" s="239"/>
      <c r="K696" s="239"/>
      <c r="L696" s="239"/>
      <c r="M696" s="239"/>
      <c r="N696" s="239"/>
      <c r="O696" s="239"/>
      <c r="P696" s="239"/>
      <c r="Q696" s="239"/>
      <c r="R696" s="239"/>
      <c r="S696" s="239"/>
      <c r="T696" s="239"/>
      <c r="U696" s="239"/>
      <c r="V696" s="239"/>
      <c r="W696" s="239"/>
      <c r="X696" s="239"/>
      <c r="Y696" s="239"/>
      <c r="Z696" s="239"/>
    </row>
    <row r="697" spans="1:26" ht="14.25" customHeight="1">
      <c r="A697" s="239"/>
      <c r="B697" s="239"/>
      <c r="C697" s="239"/>
      <c r="D697" s="239"/>
      <c r="E697" s="239"/>
      <c r="F697" s="239"/>
      <c r="G697" s="239"/>
      <c r="H697" s="239"/>
      <c r="I697" s="239"/>
      <c r="J697" s="239"/>
      <c r="K697" s="239"/>
      <c r="L697" s="239"/>
      <c r="M697" s="239"/>
      <c r="N697" s="239"/>
      <c r="O697" s="239"/>
      <c r="P697" s="239"/>
      <c r="Q697" s="239"/>
      <c r="R697" s="239"/>
      <c r="S697" s="239"/>
      <c r="T697" s="239"/>
      <c r="U697" s="239"/>
      <c r="V697" s="239"/>
      <c r="W697" s="239"/>
      <c r="X697" s="239"/>
      <c r="Y697" s="239"/>
      <c r="Z697" s="239"/>
    </row>
    <row r="698" spans="1:26" ht="14.25" customHeight="1">
      <c r="A698" s="239"/>
      <c r="B698" s="239"/>
      <c r="C698" s="239"/>
      <c r="D698" s="239"/>
      <c r="E698" s="239"/>
      <c r="F698" s="239"/>
      <c r="G698" s="239"/>
      <c r="H698" s="239"/>
      <c r="I698" s="239"/>
      <c r="J698" s="239"/>
      <c r="K698" s="239"/>
      <c r="L698" s="239"/>
      <c r="M698" s="239"/>
      <c r="N698" s="239"/>
      <c r="O698" s="239"/>
      <c r="P698" s="239"/>
      <c r="Q698" s="239"/>
      <c r="R698" s="239"/>
      <c r="S698" s="239"/>
      <c r="T698" s="239"/>
      <c r="U698" s="239"/>
      <c r="V698" s="239"/>
      <c r="W698" s="239"/>
      <c r="X698" s="239"/>
      <c r="Y698" s="239"/>
      <c r="Z698" s="239"/>
    </row>
    <row r="699" spans="1:26" ht="14.25" customHeight="1">
      <c r="A699" s="239"/>
      <c r="B699" s="239"/>
      <c r="C699" s="239"/>
      <c r="D699" s="239"/>
      <c r="E699" s="239"/>
      <c r="F699" s="239"/>
      <c r="G699" s="239"/>
      <c r="H699" s="239"/>
      <c r="I699" s="239"/>
      <c r="J699" s="239"/>
      <c r="K699" s="239"/>
      <c r="L699" s="239"/>
      <c r="M699" s="239"/>
      <c r="N699" s="239"/>
      <c r="O699" s="239"/>
      <c r="P699" s="239"/>
      <c r="Q699" s="239"/>
      <c r="R699" s="239"/>
      <c r="S699" s="239"/>
      <c r="T699" s="239"/>
      <c r="U699" s="239"/>
      <c r="V699" s="239"/>
      <c r="W699" s="239"/>
      <c r="X699" s="239"/>
      <c r="Y699" s="239"/>
      <c r="Z699" s="239"/>
    </row>
    <row r="700" spans="1:26" ht="14.25" customHeight="1">
      <c r="A700" s="239"/>
      <c r="B700" s="239"/>
      <c r="C700" s="239"/>
      <c r="D700" s="239"/>
      <c r="E700" s="239"/>
      <c r="F700" s="239"/>
      <c r="G700" s="239"/>
      <c r="H700" s="239"/>
      <c r="I700" s="239"/>
      <c r="J700" s="239"/>
      <c r="K700" s="239"/>
      <c r="L700" s="239"/>
      <c r="M700" s="239"/>
      <c r="N700" s="239"/>
      <c r="O700" s="239"/>
      <c r="P700" s="239"/>
      <c r="Q700" s="239"/>
      <c r="R700" s="239"/>
      <c r="S700" s="239"/>
      <c r="T700" s="239"/>
      <c r="U700" s="239"/>
      <c r="V700" s="239"/>
      <c r="W700" s="239"/>
      <c r="X700" s="239"/>
      <c r="Y700" s="239"/>
      <c r="Z700" s="239"/>
    </row>
    <row r="701" spans="1:26" ht="14.25" customHeight="1">
      <c r="A701" s="239"/>
      <c r="B701" s="239"/>
      <c r="C701" s="239"/>
      <c r="D701" s="239"/>
      <c r="E701" s="239"/>
      <c r="F701" s="239"/>
      <c r="G701" s="239"/>
      <c r="H701" s="239"/>
      <c r="I701" s="239"/>
      <c r="J701" s="239"/>
      <c r="K701" s="239"/>
      <c r="L701" s="239"/>
      <c r="M701" s="239"/>
      <c r="N701" s="239"/>
      <c r="O701" s="239"/>
      <c r="P701" s="239"/>
      <c r="Q701" s="239"/>
      <c r="R701" s="239"/>
      <c r="S701" s="239"/>
      <c r="T701" s="239"/>
      <c r="U701" s="239"/>
      <c r="V701" s="239"/>
      <c r="W701" s="239"/>
      <c r="X701" s="239"/>
      <c r="Y701" s="239"/>
      <c r="Z701" s="239"/>
    </row>
    <row r="702" spans="1:26" ht="14.25" customHeight="1">
      <c r="A702" s="239"/>
      <c r="B702" s="239"/>
      <c r="C702" s="239"/>
      <c r="D702" s="239"/>
      <c r="E702" s="239"/>
      <c r="F702" s="239"/>
      <c r="G702" s="239"/>
      <c r="H702" s="239"/>
      <c r="I702" s="239"/>
      <c r="J702" s="239"/>
      <c r="K702" s="239"/>
      <c r="L702" s="239"/>
      <c r="M702" s="239"/>
      <c r="N702" s="239"/>
      <c r="O702" s="239"/>
      <c r="P702" s="239"/>
      <c r="Q702" s="239"/>
      <c r="R702" s="239"/>
      <c r="S702" s="239"/>
      <c r="T702" s="239"/>
      <c r="U702" s="239"/>
      <c r="V702" s="239"/>
      <c r="W702" s="239"/>
      <c r="X702" s="239"/>
      <c r="Y702" s="239"/>
      <c r="Z702" s="239"/>
    </row>
    <row r="703" spans="1:26" ht="14.25" customHeight="1">
      <c r="A703" s="239"/>
      <c r="B703" s="239"/>
      <c r="C703" s="239"/>
      <c r="D703" s="239"/>
      <c r="E703" s="239"/>
      <c r="F703" s="239"/>
      <c r="G703" s="239"/>
      <c r="H703" s="239"/>
      <c r="I703" s="239"/>
      <c r="J703" s="239"/>
      <c r="K703" s="239"/>
      <c r="L703" s="239"/>
      <c r="M703" s="239"/>
      <c r="N703" s="239"/>
      <c r="O703" s="239"/>
      <c r="P703" s="239"/>
      <c r="Q703" s="239"/>
      <c r="R703" s="239"/>
      <c r="S703" s="239"/>
      <c r="T703" s="239"/>
      <c r="U703" s="239"/>
      <c r="V703" s="239"/>
      <c r="W703" s="239"/>
      <c r="X703" s="239"/>
      <c r="Y703" s="239"/>
      <c r="Z703" s="239"/>
    </row>
    <row r="704" spans="1:26" ht="14.25" customHeight="1">
      <c r="A704" s="239"/>
      <c r="B704" s="239"/>
      <c r="C704" s="239"/>
      <c r="D704" s="239"/>
      <c r="E704" s="239"/>
      <c r="F704" s="239"/>
      <c r="G704" s="239"/>
      <c r="H704" s="239"/>
      <c r="I704" s="239"/>
      <c r="J704" s="239"/>
      <c r="K704" s="239"/>
      <c r="L704" s="239"/>
      <c r="M704" s="239"/>
      <c r="N704" s="239"/>
      <c r="O704" s="239"/>
      <c r="P704" s="239"/>
      <c r="Q704" s="239"/>
      <c r="R704" s="239"/>
      <c r="S704" s="239"/>
      <c r="T704" s="239"/>
      <c r="U704" s="239"/>
      <c r="V704" s="239"/>
      <c r="W704" s="239"/>
      <c r="X704" s="239"/>
      <c r="Y704" s="239"/>
      <c r="Z704" s="239"/>
    </row>
    <row r="705" spans="1:26" ht="14.25" customHeight="1">
      <c r="A705" s="239"/>
      <c r="B705" s="239"/>
      <c r="C705" s="239"/>
      <c r="D705" s="239"/>
      <c r="E705" s="239"/>
      <c r="F705" s="239"/>
      <c r="G705" s="239"/>
      <c r="H705" s="239"/>
      <c r="I705" s="239"/>
      <c r="J705" s="239"/>
      <c r="K705" s="239"/>
      <c r="L705" s="239"/>
      <c r="M705" s="239"/>
      <c r="N705" s="239"/>
      <c r="O705" s="239"/>
      <c r="P705" s="239"/>
      <c r="Q705" s="239"/>
      <c r="R705" s="239"/>
      <c r="S705" s="239"/>
      <c r="T705" s="239"/>
      <c r="U705" s="239"/>
      <c r="V705" s="239"/>
      <c r="W705" s="239"/>
      <c r="X705" s="239"/>
      <c r="Y705" s="239"/>
      <c r="Z705" s="239"/>
    </row>
    <row r="706" spans="1:26" ht="14.25" customHeight="1">
      <c r="A706" s="239"/>
      <c r="B706" s="239"/>
      <c r="C706" s="239"/>
      <c r="D706" s="239"/>
      <c r="E706" s="239"/>
      <c r="F706" s="239"/>
      <c r="G706" s="239"/>
      <c r="H706" s="239"/>
      <c r="I706" s="239"/>
      <c r="J706" s="239"/>
      <c r="K706" s="239"/>
      <c r="L706" s="239"/>
      <c r="M706" s="239"/>
      <c r="N706" s="239"/>
      <c r="O706" s="239"/>
      <c r="P706" s="239"/>
      <c r="Q706" s="239"/>
      <c r="R706" s="239"/>
      <c r="S706" s="239"/>
      <c r="T706" s="239"/>
      <c r="U706" s="239"/>
      <c r="V706" s="239"/>
      <c r="W706" s="239"/>
      <c r="X706" s="239"/>
      <c r="Y706" s="239"/>
      <c r="Z706" s="239"/>
    </row>
    <row r="707" spans="1:26" ht="14.25" customHeight="1">
      <c r="A707" s="239"/>
      <c r="B707" s="239"/>
      <c r="C707" s="239"/>
      <c r="D707" s="239"/>
      <c r="E707" s="239"/>
      <c r="F707" s="239"/>
      <c r="G707" s="239"/>
      <c r="H707" s="239"/>
      <c r="I707" s="239"/>
      <c r="J707" s="239"/>
      <c r="K707" s="239"/>
      <c r="L707" s="239"/>
      <c r="M707" s="239"/>
      <c r="N707" s="239"/>
      <c r="O707" s="239"/>
      <c r="P707" s="239"/>
      <c r="Q707" s="239"/>
      <c r="R707" s="239"/>
      <c r="S707" s="239"/>
      <c r="T707" s="239"/>
      <c r="U707" s="239"/>
      <c r="V707" s="239"/>
      <c r="W707" s="239"/>
      <c r="X707" s="239"/>
      <c r="Y707" s="239"/>
      <c r="Z707" s="239"/>
    </row>
    <row r="708" spans="1:26" ht="14.25" customHeight="1">
      <c r="A708" s="239"/>
      <c r="B708" s="239"/>
      <c r="C708" s="239"/>
      <c r="D708" s="239"/>
      <c r="E708" s="239"/>
      <c r="F708" s="239"/>
      <c r="G708" s="239"/>
      <c r="H708" s="239"/>
      <c r="I708" s="239"/>
      <c r="J708" s="239"/>
      <c r="K708" s="239"/>
      <c r="L708" s="239"/>
      <c r="M708" s="239"/>
      <c r="N708" s="239"/>
      <c r="O708" s="239"/>
      <c r="P708" s="239"/>
      <c r="Q708" s="239"/>
      <c r="R708" s="239"/>
      <c r="S708" s="239"/>
      <c r="T708" s="239"/>
      <c r="U708" s="239"/>
      <c r="V708" s="239"/>
      <c r="W708" s="239"/>
      <c r="X708" s="239"/>
      <c r="Y708" s="239"/>
      <c r="Z708" s="239"/>
    </row>
    <row r="709" spans="1:26" ht="14.25" customHeight="1">
      <c r="A709" s="239"/>
      <c r="B709" s="239"/>
      <c r="C709" s="239"/>
      <c r="D709" s="239"/>
      <c r="E709" s="239"/>
      <c r="F709" s="239"/>
      <c r="G709" s="239"/>
      <c r="H709" s="239"/>
      <c r="I709" s="239"/>
      <c r="J709" s="239"/>
      <c r="K709" s="239"/>
      <c r="L709" s="239"/>
      <c r="M709" s="239"/>
      <c r="N709" s="239"/>
      <c r="O709" s="239"/>
      <c r="P709" s="239"/>
      <c r="Q709" s="239"/>
      <c r="R709" s="239"/>
      <c r="S709" s="239"/>
      <c r="T709" s="239"/>
      <c r="U709" s="239"/>
      <c r="V709" s="239"/>
      <c r="W709" s="239"/>
      <c r="X709" s="239"/>
      <c r="Y709" s="239"/>
      <c r="Z709" s="239"/>
    </row>
    <row r="710" spans="1:26" ht="14.25" customHeight="1">
      <c r="A710" s="239"/>
      <c r="B710" s="239"/>
      <c r="C710" s="239"/>
      <c r="D710" s="239"/>
      <c r="E710" s="239"/>
      <c r="F710" s="239"/>
      <c r="G710" s="239"/>
      <c r="H710" s="239"/>
      <c r="I710" s="239"/>
      <c r="J710" s="239"/>
      <c r="K710" s="239"/>
      <c r="L710" s="239"/>
      <c r="M710" s="239"/>
      <c r="N710" s="239"/>
      <c r="O710" s="239"/>
      <c r="P710" s="239"/>
      <c r="Q710" s="239"/>
      <c r="R710" s="239"/>
      <c r="S710" s="239"/>
      <c r="T710" s="239"/>
      <c r="U710" s="239"/>
      <c r="V710" s="239"/>
      <c r="W710" s="239"/>
      <c r="X710" s="239"/>
      <c r="Y710" s="239"/>
      <c r="Z710" s="239"/>
    </row>
    <row r="711" spans="1:26" ht="14.25" customHeight="1">
      <c r="A711" s="239"/>
      <c r="B711" s="239"/>
      <c r="C711" s="239"/>
      <c r="D711" s="239"/>
      <c r="E711" s="239"/>
      <c r="F711" s="239"/>
      <c r="G711" s="239"/>
      <c r="H711" s="239"/>
      <c r="I711" s="239"/>
      <c r="J711" s="239"/>
      <c r="K711" s="239"/>
      <c r="L711" s="239"/>
      <c r="M711" s="239"/>
      <c r="N711" s="239"/>
      <c r="O711" s="239"/>
      <c r="P711" s="239"/>
      <c r="Q711" s="239"/>
      <c r="R711" s="239"/>
      <c r="S711" s="239"/>
      <c r="T711" s="239"/>
      <c r="U711" s="239"/>
      <c r="V711" s="239"/>
      <c r="W711" s="239"/>
      <c r="X711" s="239"/>
      <c r="Y711" s="239"/>
      <c r="Z711" s="239"/>
    </row>
    <row r="712" spans="1:26" ht="14.25" customHeight="1">
      <c r="A712" s="239"/>
      <c r="B712" s="239"/>
      <c r="C712" s="239"/>
      <c r="D712" s="239"/>
      <c r="E712" s="239"/>
      <c r="F712" s="239"/>
      <c r="G712" s="239"/>
      <c r="H712" s="239"/>
      <c r="I712" s="239"/>
      <c r="J712" s="239"/>
      <c r="K712" s="239"/>
      <c r="L712" s="239"/>
      <c r="M712" s="239"/>
      <c r="N712" s="239"/>
      <c r="O712" s="239"/>
      <c r="P712" s="239"/>
      <c r="Q712" s="239"/>
      <c r="R712" s="239"/>
      <c r="S712" s="239"/>
      <c r="T712" s="239"/>
      <c r="U712" s="239"/>
      <c r="V712" s="239"/>
      <c r="W712" s="239"/>
      <c r="X712" s="239"/>
      <c r="Y712" s="239"/>
      <c r="Z712" s="239"/>
    </row>
    <row r="713" spans="1:26" ht="14.25" customHeight="1">
      <c r="A713" s="239"/>
      <c r="B713" s="239"/>
      <c r="C713" s="239"/>
      <c r="D713" s="239"/>
      <c r="E713" s="239"/>
      <c r="F713" s="239"/>
      <c r="G713" s="239"/>
      <c r="H713" s="239"/>
      <c r="I713" s="239"/>
      <c r="J713" s="239"/>
      <c r="K713" s="239"/>
      <c r="L713" s="239"/>
      <c r="M713" s="239"/>
      <c r="N713" s="239"/>
      <c r="O713" s="239"/>
      <c r="P713" s="239"/>
      <c r="Q713" s="239"/>
      <c r="R713" s="239"/>
      <c r="S713" s="239"/>
      <c r="T713" s="239"/>
      <c r="U713" s="239"/>
      <c r="V713" s="239"/>
      <c r="W713" s="239"/>
      <c r="X713" s="239"/>
      <c r="Y713" s="239"/>
      <c r="Z713" s="239"/>
    </row>
    <row r="714" spans="1:26" ht="14.25" customHeight="1">
      <c r="A714" s="239"/>
      <c r="B714" s="239"/>
      <c r="C714" s="239"/>
      <c r="D714" s="239"/>
      <c r="E714" s="239"/>
      <c r="F714" s="239"/>
      <c r="G714" s="239"/>
      <c r="H714" s="239"/>
      <c r="I714" s="239"/>
      <c r="J714" s="239"/>
      <c r="K714" s="239"/>
      <c r="L714" s="239"/>
      <c r="M714" s="239"/>
      <c r="N714" s="239"/>
      <c r="O714" s="239"/>
      <c r="P714" s="239"/>
      <c r="Q714" s="239"/>
      <c r="R714" s="239"/>
      <c r="S714" s="239"/>
      <c r="T714" s="239"/>
      <c r="U714" s="239"/>
      <c r="V714" s="239"/>
      <c r="W714" s="239"/>
      <c r="X714" s="239"/>
      <c r="Y714" s="239"/>
      <c r="Z714" s="239"/>
    </row>
    <row r="715" spans="1:26" ht="14.25" customHeight="1">
      <c r="A715" s="239"/>
      <c r="B715" s="239"/>
      <c r="C715" s="239"/>
      <c r="D715" s="239"/>
      <c r="E715" s="239"/>
      <c r="F715" s="239"/>
      <c r="G715" s="239"/>
      <c r="H715" s="239"/>
      <c r="I715" s="239"/>
      <c r="J715" s="239"/>
      <c r="K715" s="239"/>
      <c r="L715" s="239"/>
      <c r="M715" s="239"/>
      <c r="N715" s="239"/>
      <c r="O715" s="239"/>
      <c r="P715" s="239"/>
      <c r="Q715" s="239"/>
      <c r="R715" s="239"/>
      <c r="S715" s="239"/>
      <c r="T715" s="239"/>
      <c r="U715" s="239"/>
      <c r="V715" s="239"/>
      <c r="W715" s="239"/>
      <c r="X715" s="239"/>
      <c r="Y715" s="239"/>
      <c r="Z715" s="239"/>
    </row>
    <row r="716" spans="1:26" ht="14.25" customHeight="1">
      <c r="A716" s="239"/>
      <c r="B716" s="239"/>
      <c r="C716" s="239"/>
      <c r="D716" s="239"/>
      <c r="E716" s="239"/>
      <c r="F716" s="239"/>
      <c r="G716" s="239"/>
      <c r="H716" s="239"/>
      <c r="I716" s="239"/>
      <c r="J716" s="239"/>
      <c r="K716" s="239"/>
      <c r="L716" s="239"/>
      <c r="M716" s="239"/>
      <c r="N716" s="239"/>
      <c r="O716" s="239"/>
      <c r="P716" s="239"/>
      <c r="Q716" s="239"/>
      <c r="R716" s="239"/>
      <c r="S716" s="239"/>
      <c r="T716" s="239"/>
      <c r="U716" s="239"/>
      <c r="V716" s="239"/>
      <c r="W716" s="239"/>
      <c r="X716" s="239"/>
      <c r="Y716" s="239"/>
      <c r="Z716" s="239"/>
    </row>
    <row r="717" spans="1:26" ht="14.25" customHeight="1">
      <c r="A717" s="239"/>
      <c r="B717" s="239"/>
      <c r="C717" s="239"/>
      <c r="D717" s="239"/>
      <c r="E717" s="239"/>
      <c r="F717" s="239"/>
      <c r="G717" s="239"/>
      <c r="H717" s="239"/>
      <c r="I717" s="239"/>
      <c r="J717" s="239"/>
      <c r="K717" s="239"/>
      <c r="L717" s="239"/>
      <c r="M717" s="239"/>
      <c r="N717" s="239"/>
      <c r="O717" s="239"/>
      <c r="P717" s="239"/>
      <c r="Q717" s="239"/>
      <c r="R717" s="239"/>
      <c r="S717" s="239"/>
      <c r="T717" s="239"/>
      <c r="U717" s="239"/>
      <c r="V717" s="239"/>
      <c r="W717" s="239"/>
      <c r="X717" s="239"/>
      <c r="Y717" s="239"/>
      <c r="Z717" s="239"/>
    </row>
    <row r="718" spans="1:26" ht="14.25" customHeight="1">
      <c r="A718" s="239"/>
      <c r="B718" s="239"/>
      <c r="C718" s="239"/>
      <c r="D718" s="239"/>
      <c r="E718" s="239"/>
      <c r="F718" s="239"/>
      <c r="G718" s="239"/>
      <c r="H718" s="239"/>
      <c r="I718" s="239"/>
      <c r="J718" s="239"/>
      <c r="K718" s="239"/>
      <c r="L718" s="239"/>
      <c r="M718" s="239"/>
      <c r="N718" s="239"/>
      <c r="O718" s="239"/>
      <c r="P718" s="239"/>
      <c r="Q718" s="239"/>
      <c r="R718" s="239"/>
      <c r="S718" s="239"/>
      <c r="T718" s="239"/>
      <c r="U718" s="239"/>
      <c r="V718" s="239"/>
      <c r="W718" s="239"/>
      <c r="X718" s="239"/>
      <c r="Y718" s="239"/>
      <c r="Z718" s="239"/>
    </row>
    <row r="719" spans="1:26" ht="14.25" customHeight="1">
      <c r="A719" s="239"/>
      <c r="B719" s="239"/>
      <c r="C719" s="239"/>
      <c r="D719" s="239"/>
      <c r="E719" s="239"/>
      <c r="F719" s="239"/>
      <c r="G719" s="239"/>
      <c r="H719" s="239"/>
      <c r="I719" s="239"/>
      <c r="J719" s="239"/>
      <c r="K719" s="239"/>
      <c r="L719" s="239"/>
      <c r="M719" s="239"/>
      <c r="N719" s="239"/>
      <c r="O719" s="239"/>
      <c r="P719" s="239"/>
      <c r="Q719" s="239"/>
      <c r="R719" s="239"/>
      <c r="S719" s="239"/>
      <c r="T719" s="239"/>
      <c r="U719" s="239"/>
      <c r="V719" s="239"/>
      <c r="W719" s="239"/>
      <c r="X719" s="239"/>
      <c r="Y719" s="239"/>
      <c r="Z719" s="239"/>
    </row>
    <row r="720" spans="1:26" ht="14.25" customHeight="1">
      <c r="A720" s="239"/>
      <c r="B720" s="239"/>
      <c r="C720" s="239"/>
      <c r="D720" s="239"/>
      <c r="E720" s="239"/>
      <c r="F720" s="239"/>
      <c r="G720" s="239"/>
      <c r="H720" s="239"/>
      <c r="I720" s="239"/>
      <c r="J720" s="239"/>
      <c r="K720" s="239"/>
      <c r="L720" s="239"/>
      <c r="M720" s="239"/>
      <c r="N720" s="239"/>
      <c r="O720" s="239"/>
      <c r="P720" s="239"/>
      <c r="Q720" s="239"/>
      <c r="R720" s="239"/>
      <c r="S720" s="239"/>
      <c r="T720" s="239"/>
      <c r="U720" s="239"/>
      <c r="V720" s="239"/>
      <c r="W720" s="239"/>
      <c r="X720" s="239"/>
      <c r="Y720" s="239"/>
      <c r="Z720" s="239"/>
    </row>
    <row r="721" spans="1:26" ht="14.25" customHeight="1">
      <c r="A721" s="239"/>
      <c r="B721" s="239"/>
      <c r="C721" s="239"/>
      <c r="D721" s="239"/>
      <c r="E721" s="239"/>
      <c r="F721" s="239"/>
      <c r="G721" s="239"/>
      <c r="H721" s="239"/>
      <c r="I721" s="239"/>
      <c r="J721" s="239"/>
      <c r="K721" s="239"/>
      <c r="L721" s="239"/>
      <c r="M721" s="239"/>
      <c r="N721" s="239"/>
      <c r="O721" s="239"/>
      <c r="P721" s="239"/>
      <c r="Q721" s="239"/>
      <c r="R721" s="239"/>
      <c r="S721" s="239"/>
      <c r="T721" s="239"/>
      <c r="U721" s="239"/>
      <c r="V721" s="239"/>
      <c r="W721" s="239"/>
      <c r="X721" s="239"/>
      <c r="Y721" s="239"/>
      <c r="Z721" s="239"/>
    </row>
    <row r="722" spans="1:26" ht="14.25" customHeight="1">
      <c r="A722" s="239"/>
      <c r="B722" s="239"/>
      <c r="C722" s="239"/>
      <c r="D722" s="239"/>
      <c r="E722" s="239"/>
      <c r="F722" s="239"/>
      <c r="G722" s="239"/>
      <c r="H722" s="239"/>
      <c r="I722" s="239"/>
      <c r="J722" s="239"/>
      <c r="K722" s="239"/>
      <c r="L722" s="239"/>
      <c r="M722" s="239"/>
      <c r="N722" s="239"/>
      <c r="O722" s="239"/>
      <c r="P722" s="239"/>
      <c r="Q722" s="239"/>
      <c r="R722" s="239"/>
      <c r="S722" s="239"/>
      <c r="T722" s="239"/>
      <c r="U722" s="239"/>
      <c r="V722" s="239"/>
      <c r="W722" s="239"/>
      <c r="X722" s="239"/>
      <c r="Y722" s="239"/>
      <c r="Z722" s="239"/>
    </row>
    <row r="723" spans="1:26" ht="14.25" customHeight="1">
      <c r="A723" s="239"/>
      <c r="B723" s="239"/>
      <c r="C723" s="239"/>
      <c r="D723" s="239"/>
      <c r="E723" s="239"/>
      <c r="F723" s="239"/>
      <c r="G723" s="239"/>
      <c r="H723" s="239"/>
      <c r="I723" s="239"/>
      <c r="J723" s="239"/>
      <c r="K723" s="239"/>
      <c r="L723" s="239"/>
      <c r="M723" s="239"/>
      <c r="N723" s="239"/>
      <c r="O723" s="239"/>
      <c r="P723" s="239"/>
      <c r="Q723" s="239"/>
      <c r="R723" s="239"/>
      <c r="S723" s="239"/>
      <c r="T723" s="239"/>
      <c r="U723" s="239"/>
      <c r="V723" s="239"/>
      <c r="W723" s="239"/>
      <c r="X723" s="239"/>
      <c r="Y723" s="239"/>
      <c r="Z723" s="239"/>
    </row>
    <row r="724" spans="1:26" ht="14.25" customHeight="1">
      <c r="A724" s="239"/>
      <c r="B724" s="239"/>
      <c r="C724" s="239"/>
      <c r="D724" s="239"/>
      <c r="E724" s="239"/>
      <c r="F724" s="239"/>
      <c r="G724" s="239"/>
      <c r="H724" s="239"/>
      <c r="I724" s="239"/>
      <c r="J724" s="239"/>
      <c r="K724" s="239"/>
      <c r="L724" s="239"/>
      <c r="M724" s="239"/>
      <c r="N724" s="239"/>
      <c r="O724" s="239"/>
      <c r="P724" s="239"/>
      <c r="Q724" s="239"/>
      <c r="R724" s="239"/>
      <c r="S724" s="239"/>
      <c r="T724" s="239"/>
      <c r="U724" s="239"/>
      <c r="V724" s="239"/>
      <c r="W724" s="239"/>
      <c r="X724" s="239"/>
      <c r="Y724" s="239"/>
      <c r="Z724" s="239"/>
    </row>
    <row r="725" spans="1:26" ht="14.25" customHeight="1">
      <c r="A725" s="239"/>
      <c r="B725" s="239"/>
      <c r="C725" s="239"/>
      <c r="D725" s="239"/>
      <c r="E725" s="239"/>
      <c r="F725" s="239"/>
      <c r="G725" s="239"/>
      <c r="H725" s="239"/>
      <c r="I725" s="239"/>
      <c r="J725" s="239"/>
      <c r="K725" s="239"/>
      <c r="L725" s="239"/>
      <c r="M725" s="239"/>
      <c r="N725" s="239"/>
      <c r="O725" s="239"/>
      <c r="P725" s="239"/>
      <c r="Q725" s="239"/>
      <c r="R725" s="239"/>
      <c r="S725" s="239"/>
      <c r="T725" s="239"/>
      <c r="U725" s="239"/>
      <c r="V725" s="239"/>
      <c r="W725" s="239"/>
      <c r="X725" s="239"/>
      <c r="Y725" s="239"/>
      <c r="Z725" s="239"/>
    </row>
    <row r="726" spans="1:26" ht="14.25" customHeight="1">
      <c r="A726" s="239"/>
      <c r="B726" s="239"/>
      <c r="C726" s="239"/>
      <c r="D726" s="239"/>
      <c r="E726" s="239"/>
      <c r="F726" s="239"/>
      <c r="G726" s="239"/>
      <c r="H726" s="239"/>
      <c r="I726" s="239"/>
      <c r="J726" s="239"/>
      <c r="K726" s="239"/>
      <c r="L726" s="239"/>
      <c r="M726" s="239"/>
      <c r="N726" s="239"/>
      <c r="O726" s="239"/>
      <c r="P726" s="239"/>
      <c r="Q726" s="239"/>
      <c r="R726" s="239"/>
      <c r="S726" s="239"/>
      <c r="T726" s="239"/>
      <c r="U726" s="239"/>
      <c r="V726" s="239"/>
      <c r="W726" s="239"/>
      <c r="X726" s="239"/>
      <c r="Y726" s="239"/>
      <c r="Z726" s="239"/>
    </row>
    <row r="727" spans="1:26" ht="14.25" customHeight="1">
      <c r="A727" s="239"/>
      <c r="B727" s="239"/>
      <c r="C727" s="239"/>
      <c r="D727" s="239"/>
      <c r="E727" s="239"/>
      <c r="F727" s="239"/>
      <c r="G727" s="239"/>
      <c r="H727" s="239"/>
      <c r="I727" s="239"/>
      <c r="J727" s="239"/>
      <c r="K727" s="239"/>
      <c r="L727" s="239"/>
      <c r="M727" s="239"/>
      <c r="N727" s="239"/>
      <c r="O727" s="239"/>
      <c r="P727" s="239"/>
      <c r="Q727" s="239"/>
      <c r="R727" s="239"/>
      <c r="S727" s="239"/>
      <c r="T727" s="239"/>
      <c r="U727" s="239"/>
      <c r="V727" s="239"/>
      <c r="W727" s="239"/>
      <c r="X727" s="239"/>
      <c r="Y727" s="239"/>
      <c r="Z727" s="239"/>
    </row>
    <row r="728" spans="1:26" ht="14.25" customHeight="1">
      <c r="A728" s="239"/>
      <c r="B728" s="239"/>
      <c r="C728" s="239"/>
      <c r="D728" s="239"/>
      <c r="E728" s="239"/>
      <c r="F728" s="239"/>
      <c r="G728" s="239"/>
      <c r="H728" s="239"/>
      <c r="I728" s="239"/>
      <c r="J728" s="239"/>
      <c r="K728" s="239"/>
      <c r="L728" s="239"/>
      <c r="M728" s="239"/>
      <c r="N728" s="239"/>
      <c r="O728" s="239"/>
      <c r="P728" s="239"/>
      <c r="Q728" s="239"/>
      <c r="R728" s="239"/>
      <c r="S728" s="239"/>
      <c r="T728" s="239"/>
      <c r="U728" s="239"/>
      <c r="V728" s="239"/>
      <c r="W728" s="239"/>
      <c r="X728" s="239"/>
      <c r="Y728" s="239"/>
      <c r="Z728" s="239"/>
    </row>
    <row r="729" spans="1:26" ht="14.25" customHeight="1">
      <c r="A729" s="239"/>
      <c r="B729" s="239"/>
      <c r="C729" s="239"/>
      <c r="D729" s="239"/>
      <c r="E729" s="239"/>
      <c r="F729" s="239"/>
      <c r="G729" s="239"/>
      <c r="H729" s="239"/>
      <c r="I729" s="239"/>
      <c r="J729" s="239"/>
      <c r="K729" s="239"/>
      <c r="L729" s="239"/>
      <c r="M729" s="239"/>
      <c r="N729" s="239"/>
      <c r="O729" s="239"/>
      <c r="P729" s="239"/>
      <c r="Q729" s="239"/>
      <c r="R729" s="239"/>
      <c r="S729" s="239"/>
      <c r="T729" s="239"/>
      <c r="U729" s="239"/>
      <c r="V729" s="239"/>
      <c r="W729" s="239"/>
      <c r="X729" s="239"/>
      <c r="Y729" s="239"/>
      <c r="Z729" s="239"/>
    </row>
    <row r="730" spans="1:26" ht="14.25" customHeight="1">
      <c r="A730" s="239"/>
      <c r="B730" s="239"/>
      <c r="C730" s="239"/>
      <c r="D730" s="239"/>
      <c r="E730" s="239"/>
      <c r="F730" s="239"/>
      <c r="G730" s="239"/>
      <c r="H730" s="239"/>
      <c r="I730" s="239"/>
      <c r="J730" s="239"/>
      <c r="K730" s="239"/>
      <c r="L730" s="239"/>
      <c r="M730" s="239"/>
      <c r="N730" s="239"/>
      <c r="O730" s="239"/>
      <c r="P730" s="239"/>
      <c r="Q730" s="239"/>
      <c r="R730" s="239"/>
      <c r="S730" s="239"/>
      <c r="T730" s="239"/>
      <c r="U730" s="239"/>
      <c r="V730" s="239"/>
      <c r="W730" s="239"/>
      <c r="X730" s="239"/>
      <c r="Y730" s="239"/>
      <c r="Z730" s="239"/>
    </row>
    <row r="731" spans="1:26" ht="14.25" customHeight="1">
      <c r="A731" s="239"/>
      <c r="B731" s="239"/>
      <c r="C731" s="239"/>
      <c r="D731" s="239"/>
      <c r="E731" s="239"/>
      <c r="F731" s="239"/>
      <c r="G731" s="239"/>
      <c r="H731" s="239"/>
      <c r="I731" s="239"/>
      <c r="J731" s="239"/>
      <c r="K731" s="239"/>
      <c r="L731" s="239"/>
      <c r="M731" s="239"/>
      <c r="N731" s="239"/>
      <c r="O731" s="239"/>
      <c r="P731" s="239"/>
      <c r="Q731" s="239"/>
      <c r="R731" s="239"/>
      <c r="S731" s="239"/>
      <c r="T731" s="239"/>
      <c r="U731" s="239"/>
      <c r="V731" s="239"/>
      <c r="W731" s="239"/>
      <c r="X731" s="239"/>
      <c r="Y731" s="239"/>
      <c r="Z731" s="239"/>
    </row>
    <row r="732" spans="1:26" ht="14.25" customHeight="1">
      <c r="A732" s="239"/>
      <c r="B732" s="239"/>
      <c r="C732" s="239"/>
      <c r="D732" s="239"/>
      <c r="E732" s="239"/>
      <c r="F732" s="239"/>
      <c r="G732" s="239"/>
      <c r="H732" s="239"/>
      <c r="I732" s="239"/>
      <c r="J732" s="239"/>
      <c r="K732" s="239"/>
      <c r="L732" s="239"/>
      <c r="M732" s="239"/>
      <c r="N732" s="239"/>
      <c r="O732" s="239"/>
      <c r="P732" s="239"/>
      <c r="Q732" s="239"/>
      <c r="R732" s="239"/>
      <c r="S732" s="239"/>
      <c r="T732" s="239"/>
      <c r="U732" s="239"/>
      <c r="V732" s="239"/>
      <c r="W732" s="239"/>
      <c r="X732" s="239"/>
      <c r="Y732" s="239"/>
      <c r="Z732" s="239"/>
    </row>
    <row r="733" spans="1:26" ht="14.25" customHeight="1">
      <c r="A733" s="239"/>
      <c r="B733" s="239"/>
      <c r="C733" s="239"/>
      <c r="D733" s="239"/>
      <c r="E733" s="239"/>
      <c r="F733" s="239"/>
      <c r="G733" s="239"/>
      <c r="H733" s="239"/>
      <c r="I733" s="239"/>
      <c r="J733" s="239"/>
      <c r="K733" s="239"/>
      <c r="L733" s="239"/>
      <c r="M733" s="239"/>
      <c r="N733" s="239"/>
      <c r="O733" s="239"/>
      <c r="P733" s="239"/>
      <c r="Q733" s="239"/>
      <c r="R733" s="239"/>
      <c r="S733" s="239"/>
      <c r="T733" s="239"/>
      <c r="U733" s="239"/>
      <c r="V733" s="239"/>
      <c r="W733" s="239"/>
      <c r="X733" s="239"/>
      <c r="Y733" s="239"/>
      <c r="Z733" s="239"/>
    </row>
    <row r="734" spans="1:26" ht="14.25" customHeight="1">
      <c r="A734" s="239"/>
      <c r="B734" s="239"/>
      <c r="C734" s="239"/>
      <c r="D734" s="239"/>
      <c r="E734" s="239"/>
      <c r="F734" s="239"/>
      <c r="G734" s="239"/>
      <c r="H734" s="239"/>
      <c r="I734" s="239"/>
      <c r="J734" s="239"/>
      <c r="K734" s="239"/>
      <c r="L734" s="239"/>
      <c r="M734" s="239"/>
      <c r="N734" s="239"/>
      <c r="O734" s="239"/>
      <c r="P734" s="239"/>
      <c r="Q734" s="239"/>
      <c r="R734" s="239"/>
      <c r="S734" s="239"/>
      <c r="T734" s="239"/>
      <c r="U734" s="239"/>
      <c r="V734" s="239"/>
      <c r="W734" s="239"/>
      <c r="X734" s="239"/>
      <c r="Y734" s="239"/>
      <c r="Z734" s="239"/>
    </row>
    <row r="735" spans="1:26" ht="14.25" customHeight="1">
      <c r="A735" s="239"/>
      <c r="B735" s="239"/>
      <c r="C735" s="239"/>
      <c r="D735" s="239"/>
      <c r="E735" s="239"/>
      <c r="F735" s="239"/>
      <c r="G735" s="239"/>
      <c r="H735" s="239"/>
      <c r="I735" s="239"/>
      <c r="J735" s="239"/>
      <c r="K735" s="239"/>
      <c r="L735" s="239"/>
      <c r="M735" s="239"/>
      <c r="N735" s="239"/>
      <c r="O735" s="239"/>
      <c r="P735" s="239"/>
      <c r="Q735" s="239"/>
      <c r="R735" s="239"/>
      <c r="S735" s="239"/>
      <c r="T735" s="239"/>
      <c r="U735" s="239"/>
      <c r="V735" s="239"/>
      <c r="W735" s="239"/>
      <c r="X735" s="239"/>
      <c r="Y735" s="239"/>
      <c r="Z735" s="239"/>
    </row>
    <row r="736" spans="1:26" ht="14.25" customHeight="1">
      <c r="A736" s="239"/>
      <c r="B736" s="239"/>
      <c r="C736" s="239"/>
      <c r="D736" s="239"/>
      <c r="E736" s="239"/>
      <c r="F736" s="239"/>
      <c r="G736" s="239"/>
      <c r="H736" s="239"/>
      <c r="I736" s="239"/>
      <c r="J736" s="239"/>
      <c r="K736" s="239"/>
      <c r="L736" s="239"/>
      <c r="M736" s="239"/>
      <c r="N736" s="239"/>
      <c r="O736" s="239"/>
      <c r="P736" s="239"/>
      <c r="Q736" s="239"/>
      <c r="R736" s="239"/>
      <c r="S736" s="239"/>
      <c r="T736" s="239"/>
      <c r="U736" s="239"/>
      <c r="V736" s="239"/>
      <c r="W736" s="239"/>
      <c r="X736" s="239"/>
      <c r="Y736" s="239"/>
      <c r="Z736" s="239"/>
    </row>
    <row r="737" spans="1:26" ht="14.25" customHeight="1">
      <c r="A737" s="239"/>
      <c r="B737" s="239"/>
      <c r="C737" s="239"/>
      <c r="D737" s="239"/>
      <c r="E737" s="239"/>
      <c r="F737" s="239"/>
      <c r="G737" s="239"/>
      <c r="H737" s="239"/>
      <c r="I737" s="239"/>
      <c r="J737" s="239"/>
      <c r="K737" s="239"/>
      <c r="L737" s="239"/>
      <c r="M737" s="239"/>
      <c r="N737" s="239"/>
      <c r="O737" s="239"/>
      <c r="P737" s="239"/>
      <c r="Q737" s="239"/>
      <c r="R737" s="239"/>
      <c r="S737" s="239"/>
      <c r="T737" s="239"/>
      <c r="U737" s="239"/>
      <c r="V737" s="239"/>
      <c r="W737" s="239"/>
      <c r="X737" s="239"/>
      <c r="Y737" s="239"/>
      <c r="Z737" s="239"/>
    </row>
    <row r="738" spans="1:26" ht="14.25" customHeight="1">
      <c r="A738" s="239"/>
      <c r="B738" s="239"/>
      <c r="C738" s="239"/>
      <c r="D738" s="239"/>
      <c r="E738" s="239"/>
      <c r="F738" s="239"/>
      <c r="G738" s="239"/>
      <c r="H738" s="239"/>
      <c r="I738" s="239"/>
      <c r="J738" s="239"/>
      <c r="K738" s="239"/>
      <c r="L738" s="239"/>
      <c r="M738" s="239"/>
      <c r="N738" s="239"/>
      <c r="O738" s="239"/>
      <c r="P738" s="239"/>
      <c r="Q738" s="239"/>
      <c r="R738" s="239"/>
      <c r="S738" s="239"/>
      <c r="T738" s="239"/>
      <c r="U738" s="239"/>
      <c r="V738" s="239"/>
      <c r="W738" s="239"/>
      <c r="X738" s="239"/>
      <c r="Y738" s="239"/>
      <c r="Z738" s="239"/>
    </row>
    <row r="739" spans="1:26" ht="14.25" customHeight="1">
      <c r="A739" s="239"/>
      <c r="B739" s="239"/>
      <c r="C739" s="239"/>
      <c r="D739" s="239"/>
      <c r="E739" s="239"/>
      <c r="F739" s="239"/>
      <c r="G739" s="239"/>
      <c r="H739" s="239"/>
      <c r="I739" s="239"/>
      <c r="J739" s="239"/>
      <c r="K739" s="239"/>
      <c r="L739" s="239"/>
      <c r="M739" s="239"/>
      <c r="N739" s="239"/>
      <c r="O739" s="239"/>
      <c r="P739" s="239"/>
      <c r="Q739" s="239"/>
      <c r="R739" s="239"/>
      <c r="S739" s="239"/>
      <c r="T739" s="239"/>
      <c r="U739" s="239"/>
      <c r="V739" s="239"/>
      <c r="W739" s="239"/>
      <c r="X739" s="239"/>
      <c r="Y739" s="239"/>
      <c r="Z739" s="239"/>
    </row>
    <row r="740" spans="1:26" ht="14.25" customHeight="1">
      <c r="A740" s="239"/>
      <c r="B740" s="239"/>
      <c r="C740" s="239"/>
      <c r="D740" s="239"/>
      <c r="E740" s="239"/>
      <c r="F740" s="239"/>
      <c r="G740" s="239"/>
      <c r="H740" s="239"/>
      <c r="I740" s="239"/>
      <c r="J740" s="239"/>
      <c r="K740" s="239"/>
      <c r="L740" s="239"/>
      <c r="M740" s="239"/>
      <c r="N740" s="239"/>
      <c r="O740" s="239"/>
      <c r="P740" s="239"/>
      <c r="Q740" s="239"/>
      <c r="R740" s="239"/>
      <c r="S740" s="239"/>
      <c r="T740" s="239"/>
      <c r="U740" s="239"/>
      <c r="V740" s="239"/>
      <c r="W740" s="239"/>
      <c r="X740" s="239"/>
      <c r="Y740" s="239"/>
      <c r="Z740" s="239"/>
    </row>
    <row r="741" spans="1:26" ht="14.25" customHeight="1">
      <c r="A741" s="239"/>
      <c r="B741" s="239"/>
      <c r="C741" s="239"/>
      <c r="D741" s="239"/>
      <c r="E741" s="239"/>
      <c r="F741" s="239"/>
      <c r="G741" s="239"/>
      <c r="H741" s="239"/>
      <c r="I741" s="239"/>
      <c r="J741" s="239"/>
      <c r="K741" s="239"/>
      <c r="L741" s="239"/>
      <c r="M741" s="239"/>
      <c r="N741" s="239"/>
      <c r="O741" s="239"/>
      <c r="P741" s="239"/>
      <c r="Q741" s="239"/>
      <c r="R741" s="239"/>
      <c r="S741" s="239"/>
      <c r="T741" s="239"/>
      <c r="U741" s="239"/>
      <c r="V741" s="239"/>
      <c r="W741" s="239"/>
      <c r="X741" s="239"/>
      <c r="Y741" s="239"/>
      <c r="Z741" s="239"/>
    </row>
    <row r="742" spans="1:26" ht="14.25" customHeight="1">
      <c r="A742" s="239"/>
      <c r="B742" s="239"/>
      <c r="C742" s="239"/>
      <c r="D742" s="239"/>
      <c r="E742" s="239"/>
      <c r="F742" s="239"/>
      <c r="G742" s="239"/>
      <c r="H742" s="239"/>
      <c r="I742" s="239"/>
      <c r="J742" s="239"/>
      <c r="K742" s="239"/>
      <c r="L742" s="239"/>
      <c r="M742" s="239"/>
      <c r="N742" s="239"/>
      <c r="O742" s="239"/>
      <c r="P742" s="239"/>
      <c r="Q742" s="239"/>
      <c r="R742" s="239"/>
      <c r="S742" s="239"/>
      <c r="T742" s="239"/>
      <c r="U742" s="239"/>
      <c r="V742" s="239"/>
      <c r="W742" s="239"/>
      <c r="X742" s="239"/>
      <c r="Y742" s="239"/>
      <c r="Z742" s="239"/>
    </row>
    <row r="743" spans="1:26" ht="14.25" customHeight="1">
      <c r="A743" s="239"/>
      <c r="B743" s="239"/>
      <c r="C743" s="239"/>
      <c r="D743" s="239"/>
      <c r="E743" s="239"/>
      <c r="F743" s="239"/>
      <c r="G743" s="239"/>
      <c r="H743" s="239"/>
      <c r="I743" s="239"/>
      <c r="J743" s="239"/>
      <c r="K743" s="239"/>
      <c r="L743" s="239"/>
      <c r="M743" s="239"/>
      <c r="N743" s="239"/>
      <c r="O743" s="239"/>
      <c r="P743" s="239"/>
      <c r="Q743" s="239"/>
      <c r="R743" s="239"/>
      <c r="S743" s="239"/>
      <c r="T743" s="239"/>
      <c r="U743" s="239"/>
      <c r="V743" s="239"/>
      <c r="W743" s="239"/>
      <c r="X743" s="239"/>
      <c r="Y743" s="239"/>
      <c r="Z743" s="239"/>
    </row>
    <row r="744" spans="1:26" ht="14.25" customHeight="1">
      <c r="A744" s="239"/>
      <c r="B744" s="239"/>
      <c r="C744" s="239"/>
      <c r="D744" s="239"/>
      <c r="E744" s="239"/>
      <c r="F744" s="239"/>
      <c r="G744" s="239"/>
      <c r="H744" s="239"/>
      <c r="I744" s="239"/>
      <c r="J744" s="239"/>
      <c r="K744" s="239"/>
      <c r="L744" s="239"/>
      <c r="M744" s="239"/>
      <c r="N744" s="239"/>
      <c r="O744" s="239"/>
      <c r="P744" s="239"/>
      <c r="Q744" s="239"/>
      <c r="R744" s="239"/>
      <c r="S744" s="239"/>
      <c r="T744" s="239"/>
      <c r="U744" s="239"/>
      <c r="V744" s="239"/>
      <c r="W744" s="239"/>
      <c r="X744" s="239"/>
      <c r="Y744" s="239"/>
      <c r="Z744" s="239"/>
    </row>
    <row r="745" spans="1:26" ht="14.25" customHeight="1">
      <c r="A745" s="239"/>
      <c r="B745" s="239"/>
      <c r="C745" s="239"/>
      <c r="D745" s="239"/>
      <c r="E745" s="239"/>
      <c r="F745" s="239"/>
      <c r="G745" s="239"/>
      <c r="H745" s="239"/>
      <c r="I745" s="239"/>
      <c r="J745" s="239"/>
      <c r="K745" s="239"/>
      <c r="L745" s="239"/>
      <c r="M745" s="239"/>
      <c r="N745" s="239"/>
      <c r="O745" s="239"/>
      <c r="P745" s="239"/>
      <c r="Q745" s="239"/>
      <c r="R745" s="239"/>
      <c r="S745" s="239"/>
      <c r="T745" s="239"/>
      <c r="U745" s="239"/>
      <c r="V745" s="239"/>
      <c r="W745" s="239"/>
      <c r="X745" s="239"/>
      <c r="Y745" s="239"/>
      <c r="Z745" s="239"/>
    </row>
    <row r="746" spans="1:26" ht="14.25" customHeight="1">
      <c r="A746" s="239"/>
      <c r="B746" s="239"/>
      <c r="C746" s="239"/>
      <c r="D746" s="239"/>
      <c r="E746" s="239"/>
      <c r="F746" s="239"/>
      <c r="G746" s="239"/>
      <c r="H746" s="239"/>
      <c r="I746" s="239"/>
      <c r="J746" s="239"/>
      <c r="K746" s="239"/>
      <c r="L746" s="239"/>
      <c r="M746" s="239"/>
      <c r="N746" s="239"/>
      <c r="O746" s="239"/>
      <c r="P746" s="239"/>
      <c r="Q746" s="239"/>
      <c r="R746" s="239"/>
      <c r="S746" s="239"/>
      <c r="T746" s="239"/>
      <c r="U746" s="239"/>
      <c r="V746" s="239"/>
      <c r="W746" s="239"/>
      <c r="X746" s="239"/>
      <c r="Y746" s="239"/>
      <c r="Z746" s="239"/>
    </row>
    <row r="747" spans="1:26" ht="14.25" customHeight="1">
      <c r="A747" s="239"/>
      <c r="B747" s="239"/>
      <c r="C747" s="239"/>
      <c r="D747" s="239"/>
      <c r="E747" s="239"/>
      <c r="F747" s="239"/>
      <c r="G747" s="239"/>
      <c r="H747" s="239"/>
      <c r="I747" s="239"/>
      <c r="J747" s="239"/>
      <c r="K747" s="239"/>
      <c r="L747" s="239"/>
      <c r="M747" s="239"/>
      <c r="N747" s="239"/>
      <c r="O747" s="239"/>
      <c r="P747" s="239"/>
      <c r="Q747" s="239"/>
      <c r="R747" s="239"/>
      <c r="S747" s="239"/>
      <c r="T747" s="239"/>
      <c r="U747" s="239"/>
      <c r="V747" s="239"/>
      <c r="W747" s="239"/>
      <c r="X747" s="239"/>
      <c r="Y747" s="239"/>
      <c r="Z747" s="239"/>
    </row>
    <row r="748" spans="1:26" ht="14.25" customHeight="1">
      <c r="A748" s="239"/>
      <c r="B748" s="239"/>
      <c r="C748" s="239"/>
      <c r="D748" s="239"/>
      <c r="E748" s="239"/>
      <c r="F748" s="239"/>
      <c r="G748" s="239"/>
      <c r="H748" s="239"/>
      <c r="I748" s="239"/>
      <c r="J748" s="239"/>
      <c r="K748" s="239"/>
      <c r="L748" s="239"/>
      <c r="M748" s="239"/>
      <c r="N748" s="239"/>
      <c r="O748" s="239"/>
      <c r="P748" s="239"/>
      <c r="Q748" s="239"/>
      <c r="R748" s="239"/>
      <c r="S748" s="239"/>
      <c r="T748" s="239"/>
      <c r="U748" s="239"/>
      <c r="V748" s="239"/>
      <c r="W748" s="239"/>
      <c r="X748" s="239"/>
      <c r="Y748" s="239"/>
      <c r="Z748" s="239"/>
    </row>
    <row r="749" spans="1:26" ht="14.25" customHeight="1">
      <c r="A749" s="239"/>
      <c r="B749" s="239"/>
      <c r="C749" s="239"/>
      <c r="D749" s="239"/>
      <c r="E749" s="239"/>
      <c r="F749" s="239"/>
      <c r="G749" s="239"/>
      <c r="H749" s="239"/>
      <c r="I749" s="239"/>
      <c r="J749" s="239"/>
      <c r="K749" s="239"/>
      <c r="L749" s="239"/>
      <c r="M749" s="239"/>
      <c r="N749" s="239"/>
      <c r="O749" s="239"/>
      <c r="P749" s="239"/>
      <c r="Q749" s="239"/>
      <c r="R749" s="239"/>
      <c r="S749" s="239"/>
      <c r="T749" s="239"/>
      <c r="U749" s="239"/>
      <c r="V749" s="239"/>
      <c r="W749" s="239"/>
      <c r="X749" s="239"/>
      <c r="Y749" s="239"/>
      <c r="Z749" s="239"/>
    </row>
    <row r="750" spans="1:26" ht="14.25" customHeight="1">
      <c r="A750" s="239"/>
      <c r="B750" s="239"/>
      <c r="C750" s="239"/>
      <c r="D750" s="239"/>
      <c r="E750" s="239"/>
      <c r="F750" s="239"/>
      <c r="G750" s="239"/>
      <c r="H750" s="239"/>
      <c r="I750" s="239"/>
      <c r="J750" s="239"/>
      <c r="K750" s="239"/>
      <c r="L750" s="239"/>
      <c r="M750" s="239"/>
      <c r="N750" s="239"/>
      <c r="O750" s="239"/>
      <c r="P750" s="239"/>
      <c r="Q750" s="239"/>
      <c r="R750" s="239"/>
      <c r="S750" s="239"/>
      <c r="T750" s="239"/>
      <c r="U750" s="239"/>
      <c r="V750" s="239"/>
      <c r="W750" s="239"/>
      <c r="X750" s="239"/>
      <c r="Y750" s="239"/>
      <c r="Z750" s="239"/>
    </row>
    <row r="751" spans="1:26" ht="14.25" customHeight="1">
      <c r="A751" s="239"/>
      <c r="B751" s="239"/>
      <c r="C751" s="239"/>
      <c r="D751" s="239"/>
      <c r="E751" s="239"/>
      <c r="F751" s="239"/>
      <c r="G751" s="239"/>
      <c r="H751" s="239"/>
      <c r="I751" s="239"/>
      <c r="J751" s="239"/>
      <c r="K751" s="239"/>
      <c r="L751" s="239"/>
      <c r="M751" s="239"/>
      <c r="N751" s="239"/>
      <c r="O751" s="239"/>
      <c r="P751" s="239"/>
      <c r="Q751" s="239"/>
      <c r="R751" s="239"/>
      <c r="S751" s="239"/>
      <c r="T751" s="239"/>
      <c r="U751" s="239"/>
      <c r="V751" s="239"/>
      <c r="W751" s="239"/>
      <c r="X751" s="239"/>
      <c r="Y751" s="239"/>
      <c r="Z751" s="239"/>
    </row>
    <row r="752" spans="1:26" ht="14.25" customHeight="1">
      <c r="A752" s="239"/>
      <c r="B752" s="239"/>
      <c r="C752" s="239"/>
      <c r="D752" s="239"/>
      <c r="E752" s="239"/>
      <c r="F752" s="239"/>
      <c r="G752" s="239"/>
      <c r="H752" s="239"/>
      <c r="I752" s="239"/>
      <c r="J752" s="239"/>
      <c r="K752" s="239"/>
      <c r="L752" s="239"/>
      <c r="M752" s="239"/>
      <c r="N752" s="239"/>
      <c r="O752" s="239"/>
      <c r="P752" s="239"/>
      <c r="Q752" s="239"/>
      <c r="R752" s="239"/>
      <c r="S752" s="239"/>
      <c r="T752" s="239"/>
      <c r="U752" s="239"/>
      <c r="V752" s="239"/>
      <c r="W752" s="239"/>
      <c r="X752" s="239"/>
      <c r="Y752" s="239"/>
      <c r="Z752" s="239"/>
    </row>
    <row r="753" spans="1:26" ht="14.25" customHeight="1">
      <c r="A753" s="239"/>
      <c r="B753" s="239"/>
      <c r="C753" s="239"/>
      <c r="D753" s="239"/>
      <c r="E753" s="239"/>
      <c r="F753" s="239"/>
      <c r="G753" s="239"/>
      <c r="H753" s="239"/>
      <c r="I753" s="239"/>
      <c r="J753" s="239"/>
      <c r="K753" s="239"/>
      <c r="L753" s="239"/>
      <c r="M753" s="239"/>
      <c r="N753" s="239"/>
      <c r="O753" s="239"/>
      <c r="P753" s="239"/>
      <c r="Q753" s="239"/>
      <c r="R753" s="239"/>
      <c r="S753" s="239"/>
      <c r="T753" s="239"/>
      <c r="U753" s="239"/>
      <c r="V753" s="239"/>
      <c r="W753" s="239"/>
      <c r="X753" s="239"/>
      <c r="Y753" s="239"/>
      <c r="Z753" s="239"/>
    </row>
    <row r="754" spans="1:26" ht="14.25" customHeight="1">
      <c r="A754" s="239"/>
      <c r="B754" s="239"/>
      <c r="C754" s="239"/>
      <c r="D754" s="239"/>
      <c r="E754" s="239"/>
      <c r="F754" s="239"/>
      <c r="G754" s="239"/>
      <c r="H754" s="239"/>
      <c r="I754" s="239"/>
      <c r="J754" s="239"/>
      <c r="K754" s="239"/>
      <c r="L754" s="239"/>
      <c r="M754" s="239"/>
      <c r="N754" s="239"/>
      <c r="O754" s="239"/>
      <c r="P754" s="239"/>
      <c r="Q754" s="239"/>
      <c r="R754" s="239"/>
      <c r="S754" s="239"/>
      <c r="T754" s="239"/>
      <c r="U754" s="239"/>
      <c r="V754" s="239"/>
      <c r="W754" s="239"/>
      <c r="X754" s="239"/>
      <c r="Y754" s="239"/>
      <c r="Z754" s="239"/>
    </row>
    <row r="755" spans="1:26" ht="14.25" customHeight="1">
      <c r="A755" s="239"/>
      <c r="B755" s="239"/>
      <c r="C755" s="239"/>
      <c r="D755" s="239"/>
      <c r="E755" s="239"/>
      <c r="F755" s="239"/>
      <c r="G755" s="239"/>
      <c r="H755" s="239"/>
      <c r="I755" s="239"/>
      <c r="J755" s="239"/>
      <c r="K755" s="239"/>
      <c r="L755" s="239"/>
      <c r="M755" s="239"/>
      <c r="N755" s="239"/>
      <c r="O755" s="239"/>
      <c r="P755" s="239"/>
      <c r="Q755" s="239"/>
      <c r="R755" s="239"/>
      <c r="S755" s="239"/>
      <c r="T755" s="239"/>
      <c r="U755" s="239"/>
      <c r="V755" s="239"/>
      <c r="W755" s="239"/>
      <c r="X755" s="239"/>
      <c r="Y755" s="239"/>
      <c r="Z755" s="239"/>
    </row>
    <row r="756" spans="1:26" ht="14.25" customHeight="1">
      <c r="A756" s="239"/>
      <c r="B756" s="239"/>
      <c r="C756" s="239"/>
      <c r="D756" s="239"/>
      <c r="E756" s="239"/>
      <c r="F756" s="239"/>
      <c r="G756" s="239"/>
      <c r="H756" s="239"/>
      <c r="I756" s="239"/>
      <c r="J756" s="239"/>
      <c r="K756" s="239"/>
      <c r="L756" s="239"/>
      <c r="M756" s="239"/>
      <c r="N756" s="239"/>
      <c r="O756" s="239"/>
      <c r="P756" s="239"/>
      <c r="Q756" s="239"/>
      <c r="R756" s="239"/>
      <c r="S756" s="239"/>
      <c r="T756" s="239"/>
      <c r="U756" s="239"/>
      <c r="V756" s="239"/>
      <c r="W756" s="239"/>
      <c r="X756" s="239"/>
      <c r="Y756" s="239"/>
      <c r="Z756" s="239"/>
    </row>
    <row r="757" spans="1:26" ht="14.25" customHeight="1">
      <c r="A757" s="239"/>
      <c r="B757" s="239"/>
      <c r="C757" s="239"/>
      <c r="D757" s="239"/>
      <c r="E757" s="239"/>
      <c r="F757" s="239"/>
      <c r="G757" s="239"/>
      <c r="H757" s="239"/>
      <c r="I757" s="239"/>
      <c r="J757" s="239"/>
      <c r="K757" s="239"/>
      <c r="L757" s="239"/>
      <c r="M757" s="239"/>
      <c r="N757" s="239"/>
      <c r="O757" s="239"/>
      <c r="P757" s="239"/>
      <c r="Q757" s="239"/>
      <c r="R757" s="239"/>
      <c r="S757" s="239"/>
      <c r="T757" s="239"/>
      <c r="U757" s="239"/>
      <c r="V757" s="239"/>
      <c r="W757" s="239"/>
      <c r="X757" s="239"/>
      <c r="Y757" s="239"/>
      <c r="Z757" s="239"/>
    </row>
    <row r="758" spans="1:26" ht="14.25" customHeight="1">
      <c r="A758" s="239"/>
      <c r="B758" s="239"/>
      <c r="C758" s="239"/>
      <c r="D758" s="239"/>
      <c r="E758" s="239"/>
      <c r="F758" s="239"/>
      <c r="G758" s="239"/>
      <c r="H758" s="239"/>
      <c r="I758" s="239"/>
      <c r="J758" s="239"/>
      <c r="K758" s="239"/>
      <c r="L758" s="239"/>
      <c r="M758" s="239"/>
      <c r="N758" s="239"/>
      <c r="O758" s="239"/>
      <c r="P758" s="239"/>
      <c r="Q758" s="239"/>
      <c r="R758" s="239"/>
      <c r="S758" s="239"/>
      <c r="T758" s="239"/>
      <c r="U758" s="239"/>
      <c r="V758" s="239"/>
      <c r="W758" s="239"/>
      <c r="X758" s="239"/>
      <c r="Y758" s="239"/>
      <c r="Z758" s="239"/>
    </row>
    <row r="759" spans="1:26" ht="14.25" customHeight="1">
      <c r="A759" s="239"/>
      <c r="B759" s="239"/>
      <c r="C759" s="239"/>
      <c r="D759" s="239"/>
      <c r="E759" s="239"/>
      <c r="F759" s="239"/>
      <c r="G759" s="239"/>
      <c r="H759" s="239"/>
      <c r="I759" s="239"/>
      <c r="J759" s="239"/>
      <c r="K759" s="239"/>
      <c r="L759" s="239"/>
      <c r="M759" s="239"/>
      <c r="N759" s="239"/>
      <c r="O759" s="239"/>
      <c r="P759" s="239"/>
      <c r="Q759" s="239"/>
      <c r="R759" s="239"/>
      <c r="S759" s="239"/>
      <c r="T759" s="239"/>
      <c r="U759" s="239"/>
      <c r="V759" s="239"/>
      <c r="W759" s="239"/>
      <c r="X759" s="239"/>
      <c r="Y759" s="239"/>
      <c r="Z759" s="239"/>
    </row>
    <row r="760" spans="1:26" ht="14.25" customHeight="1">
      <c r="A760" s="239"/>
      <c r="B760" s="239"/>
      <c r="C760" s="239"/>
      <c r="D760" s="239"/>
      <c r="E760" s="239"/>
      <c r="F760" s="239"/>
      <c r="G760" s="239"/>
      <c r="H760" s="239"/>
      <c r="I760" s="239"/>
      <c r="J760" s="239"/>
      <c r="K760" s="239"/>
      <c r="L760" s="239"/>
      <c r="M760" s="239"/>
      <c r="N760" s="239"/>
      <c r="O760" s="239"/>
      <c r="P760" s="239"/>
      <c r="Q760" s="239"/>
      <c r="R760" s="239"/>
      <c r="S760" s="239"/>
      <c r="T760" s="239"/>
      <c r="U760" s="239"/>
      <c r="V760" s="239"/>
      <c r="W760" s="239"/>
      <c r="X760" s="239"/>
      <c r="Y760" s="239"/>
      <c r="Z760" s="239"/>
    </row>
    <row r="761" spans="1:26" ht="14.25" customHeight="1">
      <c r="A761" s="239"/>
      <c r="B761" s="239"/>
      <c r="C761" s="239"/>
      <c r="D761" s="239"/>
      <c r="E761" s="239"/>
      <c r="F761" s="239"/>
      <c r="G761" s="239"/>
      <c r="H761" s="239"/>
      <c r="I761" s="239"/>
      <c r="J761" s="239"/>
      <c r="K761" s="239"/>
      <c r="L761" s="239"/>
      <c r="M761" s="239"/>
      <c r="N761" s="239"/>
      <c r="O761" s="239"/>
      <c r="P761" s="239"/>
      <c r="Q761" s="239"/>
      <c r="R761" s="239"/>
      <c r="S761" s="239"/>
      <c r="T761" s="239"/>
      <c r="U761" s="239"/>
      <c r="V761" s="239"/>
      <c r="W761" s="239"/>
      <c r="X761" s="239"/>
      <c r="Y761" s="239"/>
      <c r="Z761" s="239"/>
    </row>
    <row r="762" spans="1:26" ht="14.25" customHeight="1">
      <c r="A762" s="239"/>
      <c r="B762" s="239"/>
      <c r="C762" s="239"/>
      <c r="D762" s="239"/>
      <c r="E762" s="239"/>
      <c r="F762" s="239"/>
      <c r="G762" s="239"/>
      <c r="H762" s="239"/>
      <c r="I762" s="239"/>
      <c r="J762" s="239"/>
      <c r="K762" s="239"/>
      <c r="L762" s="239"/>
      <c r="M762" s="239"/>
      <c r="N762" s="239"/>
      <c r="O762" s="239"/>
      <c r="P762" s="239"/>
      <c r="Q762" s="239"/>
      <c r="R762" s="239"/>
      <c r="S762" s="239"/>
      <c r="T762" s="239"/>
      <c r="U762" s="239"/>
      <c r="V762" s="239"/>
      <c r="W762" s="239"/>
      <c r="X762" s="239"/>
      <c r="Y762" s="239"/>
      <c r="Z762" s="239"/>
    </row>
    <row r="763" spans="1:26" ht="14.25" customHeight="1">
      <c r="A763" s="239"/>
      <c r="B763" s="239"/>
      <c r="C763" s="239"/>
      <c r="D763" s="239"/>
      <c r="E763" s="239"/>
      <c r="F763" s="239"/>
      <c r="G763" s="239"/>
      <c r="H763" s="239"/>
      <c r="I763" s="239"/>
      <c r="J763" s="239"/>
      <c r="K763" s="239"/>
      <c r="L763" s="239"/>
      <c r="M763" s="239"/>
      <c r="N763" s="239"/>
      <c r="O763" s="239"/>
      <c r="P763" s="239"/>
      <c r="Q763" s="239"/>
      <c r="R763" s="239"/>
      <c r="S763" s="239"/>
      <c r="T763" s="239"/>
      <c r="U763" s="239"/>
      <c r="V763" s="239"/>
      <c r="W763" s="239"/>
      <c r="X763" s="239"/>
      <c r="Y763" s="239"/>
      <c r="Z763" s="239"/>
    </row>
    <row r="764" spans="1:26" ht="14.25" customHeight="1">
      <c r="A764" s="239"/>
      <c r="B764" s="239"/>
      <c r="C764" s="239"/>
      <c r="D764" s="239"/>
      <c r="E764" s="239"/>
      <c r="F764" s="239"/>
      <c r="G764" s="239"/>
      <c r="H764" s="239"/>
      <c r="I764" s="239"/>
      <c r="J764" s="239"/>
      <c r="K764" s="239"/>
      <c r="L764" s="239"/>
      <c r="M764" s="239"/>
      <c r="N764" s="239"/>
      <c r="O764" s="239"/>
      <c r="P764" s="239"/>
      <c r="Q764" s="239"/>
      <c r="R764" s="239"/>
      <c r="S764" s="239"/>
      <c r="T764" s="239"/>
      <c r="U764" s="239"/>
      <c r="V764" s="239"/>
      <c r="W764" s="239"/>
      <c r="X764" s="239"/>
      <c r="Y764" s="239"/>
      <c r="Z764" s="239"/>
    </row>
    <row r="765" spans="1:26" ht="14.25" customHeight="1">
      <c r="A765" s="239"/>
      <c r="B765" s="239"/>
      <c r="C765" s="239"/>
      <c r="D765" s="239"/>
      <c r="E765" s="239"/>
      <c r="F765" s="239"/>
      <c r="G765" s="239"/>
      <c r="H765" s="239"/>
      <c r="I765" s="239"/>
      <c r="J765" s="239"/>
      <c r="K765" s="239"/>
      <c r="L765" s="239"/>
      <c r="M765" s="239"/>
      <c r="N765" s="239"/>
      <c r="O765" s="239"/>
      <c r="P765" s="239"/>
      <c r="Q765" s="239"/>
      <c r="R765" s="239"/>
      <c r="S765" s="239"/>
      <c r="T765" s="239"/>
      <c r="U765" s="239"/>
      <c r="V765" s="239"/>
      <c r="W765" s="239"/>
      <c r="X765" s="239"/>
      <c r="Y765" s="239"/>
      <c r="Z765" s="239"/>
    </row>
    <row r="766" spans="1:26" ht="14.25" customHeight="1">
      <c r="A766" s="239"/>
      <c r="B766" s="239"/>
      <c r="C766" s="239"/>
      <c r="D766" s="239"/>
      <c r="E766" s="239"/>
      <c r="F766" s="239"/>
      <c r="G766" s="239"/>
      <c r="H766" s="239"/>
      <c r="I766" s="239"/>
      <c r="J766" s="239"/>
      <c r="K766" s="239"/>
      <c r="L766" s="239"/>
      <c r="M766" s="239"/>
      <c r="N766" s="239"/>
      <c r="O766" s="239"/>
      <c r="P766" s="239"/>
      <c r="Q766" s="239"/>
      <c r="R766" s="239"/>
      <c r="S766" s="239"/>
      <c r="T766" s="239"/>
      <c r="U766" s="239"/>
      <c r="V766" s="239"/>
      <c r="W766" s="239"/>
      <c r="X766" s="239"/>
      <c r="Y766" s="239"/>
      <c r="Z766" s="239"/>
    </row>
    <row r="767" spans="1:26" ht="14.25" customHeight="1">
      <c r="A767" s="239"/>
      <c r="B767" s="239"/>
      <c r="C767" s="239"/>
      <c r="D767" s="239"/>
      <c r="E767" s="239"/>
      <c r="F767" s="239"/>
      <c r="G767" s="239"/>
      <c r="H767" s="239"/>
      <c r="I767" s="239"/>
      <c r="J767" s="239"/>
      <c r="K767" s="239"/>
      <c r="L767" s="239"/>
      <c r="M767" s="239"/>
      <c r="N767" s="239"/>
      <c r="O767" s="239"/>
      <c r="P767" s="239"/>
      <c r="Q767" s="239"/>
      <c r="R767" s="239"/>
      <c r="S767" s="239"/>
      <c r="T767" s="239"/>
      <c r="U767" s="239"/>
      <c r="V767" s="239"/>
      <c r="W767" s="239"/>
      <c r="X767" s="239"/>
      <c r="Y767" s="239"/>
      <c r="Z767" s="239"/>
    </row>
    <row r="768" spans="1:26" ht="14.25" customHeight="1">
      <c r="A768" s="239"/>
      <c r="B768" s="239"/>
      <c r="C768" s="239"/>
      <c r="D768" s="239"/>
      <c r="E768" s="239"/>
      <c r="F768" s="239"/>
      <c r="G768" s="239"/>
      <c r="H768" s="239"/>
      <c r="I768" s="239"/>
      <c r="J768" s="239"/>
      <c r="K768" s="239"/>
      <c r="L768" s="239"/>
      <c r="M768" s="239"/>
      <c r="N768" s="239"/>
      <c r="O768" s="239"/>
      <c r="P768" s="239"/>
      <c r="Q768" s="239"/>
      <c r="R768" s="239"/>
      <c r="S768" s="239"/>
      <c r="T768" s="239"/>
      <c r="U768" s="239"/>
      <c r="V768" s="239"/>
      <c r="W768" s="239"/>
      <c r="X768" s="239"/>
      <c r="Y768" s="239"/>
      <c r="Z768" s="239"/>
    </row>
    <row r="769" spans="1:26" ht="14.25" customHeight="1">
      <c r="A769" s="239"/>
      <c r="B769" s="239"/>
      <c r="C769" s="239"/>
      <c r="D769" s="239"/>
      <c r="E769" s="239"/>
      <c r="F769" s="239"/>
      <c r="G769" s="239"/>
      <c r="H769" s="239"/>
      <c r="I769" s="239"/>
      <c r="J769" s="239"/>
      <c r="K769" s="239"/>
      <c r="L769" s="239"/>
      <c r="M769" s="239"/>
      <c r="N769" s="239"/>
      <c r="O769" s="239"/>
      <c r="P769" s="239"/>
      <c r="Q769" s="239"/>
      <c r="R769" s="239"/>
      <c r="S769" s="239"/>
      <c r="T769" s="239"/>
      <c r="U769" s="239"/>
      <c r="V769" s="239"/>
      <c r="W769" s="239"/>
      <c r="X769" s="239"/>
      <c r="Y769" s="239"/>
      <c r="Z769" s="239"/>
    </row>
    <row r="770" spans="1:26" ht="14.25" customHeight="1">
      <c r="A770" s="239"/>
      <c r="B770" s="239"/>
      <c r="C770" s="239"/>
      <c r="D770" s="239"/>
      <c r="E770" s="239"/>
      <c r="F770" s="239"/>
      <c r="G770" s="239"/>
      <c r="H770" s="239"/>
      <c r="I770" s="239"/>
      <c r="J770" s="239"/>
      <c r="K770" s="239"/>
      <c r="L770" s="239"/>
      <c r="M770" s="239"/>
      <c r="N770" s="239"/>
      <c r="O770" s="239"/>
      <c r="P770" s="239"/>
      <c r="Q770" s="239"/>
      <c r="R770" s="239"/>
      <c r="S770" s="239"/>
      <c r="T770" s="239"/>
      <c r="U770" s="239"/>
      <c r="V770" s="239"/>
      <c r="W770" s="239"/>
      <c r="X770" s="239"/>
      <c r="Y770" s="239"/>
      <c r="Z770" s="239"/>
    </row>
    <row r="771" spans="1:26" ht="14.25" customHeight="1">
      <c r="A771" s="239"/>
      <c r="B771" s="239"/>
      <c r="C771" s="239"/>
      <c r="D771" s="239"/>
      <c r="E771" s="239"/>
      <c r="F771" s="239"/>
      <c r="G771" s="239"/>
      <c r="H771" s="239"/>
      <c r="I771" s="239"/>
      <c r="J771" s="239"/>
      <c r="K771" s="239"/>
      <c r="L771" s="239"/>
      <c r="M771" s="239"/>
      <c r="N771" s="239"/>
      <c r="O771" s="239"/>
      <c r="P771" s="239"/>
      <c r="Q771" s="239"/>
      <c r="R771" s="239"/>
      <c r="S771" s="239"/>
      <c r="T771" s="239"/>
      <c r="U771" s="239"/>
      <c r="V771" s="239"/>
      <c r="W771" s="239"/>
      <c r="X771" s="239"/>
      <c r="Y771" s="239"/>
      <c r="Z771" s="239"/>
    </row>
    <row r="772" spans="1:26" ht="14.25" customHeight="1">
      <c r="A772" s="239"/>
      <c r="B772" s="239"/>
      <c r="C772" s="239"/>
      <c r="D772" s="239"/>
      <c r="E772" s="239"/>
      <c r="F772" s="239"/>
      <c r="G772" s="239"/>
      <c r="H772" s="239"/>
      <c r="I772" s="239"/>
      <c r="J772" s="239"/>
      <c r="K772" s="239"/>
      <c r="L772" s="239"/>
      <c r="M772" s="239"/>
      <c r="N772" s="239"/>
      <c r="O772" s="239"/>
      <c r="P772" s="239"/>
      <c r="Q772" s="239"/>
      <c r="R772" s="239"/>
      <c r="S772" s="239"/>
      <c r="T772" s="239"/>
      <c r="U772" s="239"/>
      <c r="V772" s="239"/>
      <c r="W772" s="239"/>
      <c r="X772" s="239"/>
      <c r="Y772" s="239"/>
      <c r="Z772" s="239"/>
    </row>
    <row r="773" spans="1:26" ht="14.25" customHeight="1">
      <c r="A773" s="239"/>
      <c r="B773" s="239"/>
      <c r="C773" s="239"/>
      <c r="D773" s="239"/>
      <c r="E773" s="239"/>
      <c r="F773" s="239"/>
      <c r="G773" s="239"/>
      <c r="H773" s="239"/>
      <c r="I773" s="239"/>
      <c r="J773" s="239"/>
      <c r="K773" s="239"/>
      <c r="L773" s="239"/>
      <c r="M773" s="239"/>
      <c r="N773" s="239"/>
      <c r="O773" s="239"/>
      <c r="P773" s="239"/>
      <c r="Q773" s="239"/>
      <c r="R773" s="239"/>
      <c r="S773" s="239"/>
      <c r="T773" s="239"/>
      <c r="U773" s="239"/>
      <c r="V773" s="239"/>
      <c r="W773" s="239"/>
      <c r="X773" s="239"/>
      <c r="Y773" s="239"/>
      <c r="Z773" s="239"/>
    </row>
    <row r="774" spans="1:26" ht="14.25" customHeight="1">
      <c r="A774" s="239"/>
      <c r="B774" s="239"/>
      <c r="C774" s="239"/>
      <c r="D774" s="239"/>
      <c r="E774" s="239"/>
      <c r="F774" s="239"/>
      <c r="G774" s="239"/>
      <c r="H774" s="239"/>
      <c r="I774" s="239"/>
      <c r="J774" s="239"/>
      <c r="K774" s="239"/>
      <c r="L774" s="239"/>
      <c r="M774" s="239"/>
      <c r="N774" s="239"/>
      <c r="O774" s="239"/>
      <c r="P774" s="239"/>
      <c r="Q774" s="239"/>
      <c r="R774" s="239"/>
      <c r="S774" s="239"/>
      <c r="T774" s="239"/>
      <c r="U774" s="239"/>
      <c r="V774" s="239"/>
      <c r="W774" s="239"/>
      <c r="X774" s="239"/>
      <c r="Y774" s="239"/>
      <c r="Z774" s="239"/>
    </row>
    <row r="775" spans="1:26" ht="14.25" customHeight="1">
      <c r="A775" s="239"/>
      <c r="B775" s="239"/>
      <c r="C775" s="239"/>
      <c r="D775" s="239"/>
      <c r="E775" s="239"/>
      <c r="F775" s="239"/>
      <c r="G775" s="239"/>
      <c r="H775" s="239"/>
      <c r="I775" s="239"/>
      <c r="J775" s="239"/>
      <c r="K775" s="239"/>
      <c r="L775" s="239"/>
      <c r="M775" s="239"/>
      <c r="N775" s="239"/>
      <c r="O775" s="239"/>
      <c r="P775" s="239"/>
      <c r="Q775" s="239"/>
      <c r="R775" s="239"/>
      <c r="S775" s="239"/>
      <c r="T775" s="239"/>
      <c r="U775" s="239"/>
      <c r="V775" s="239"/>
      <c r="W775" s="239"/>
      <c r="X775" s="239"/>
      <c r="Y775" s="239"/>
      <c r="Z775" s="239"/>
    </row>
    <row r="776" spans="1:26" ht="14.25" customHeight="1">
      <c r="A776" s="239"/>
      <c r="B776" s="239"/>
      <c r="C776" s="239"/>
      <c r="D776" s="239"/>
      <c r="E776" s="239"/>
      <c r="F776" s="239"/>
      <c r="G776" s="239"/>
      <c r="H776" s="239"/>
      <c r="I776" s="239"/>
      <c r="J776" s="239"/>
      <c r="K776" s="239"/>
      <c r="L776" s="239"/>
      <c r="M776" s="239"/>
      <c r="N776" s="239"/>
      <c r="O776" s="239"/>
      <c r="P776" s="239"/>
      <c r="Q776" s="239"/>
      <c r="R776" s="239"/>
      <c r="S776" s="239"/>
      <c r="T776" s="239"/>
      <c r="U776" s="239"/>
      <c r="V776" s="239"/>
      <c r="W776" s="239"/>
      <c r="X776" s="239"/>
      <c r="Y776" s="239"/>
      <c r="Z776" s="239"/>
    </row>
    <row r="777" spans="1:26" ht="14.25" customHeight="1">
      <c r="A777" s="239"/>
      <c r="B777" s="239"/>
      <c r="C777" s="239"/>
      <c r="D777" s="239"/>
      <c r="E777" s="239"/>
      <c r="F777" s="239"/>
      <c r="G777" s="239"/>
      <c r="H777" s="239"/>
      <c r="I777" s="239"/>
      <c r="J777" s="239"/>
      <c r="K777" s="239"/>
      <c r="L777" s="239"/>
      <c r="M777" s="239"/>
      <c r="N777" s="239"/>
      <c r="O777" s="239"/>
      <c r="P777" s="239"/>
      <c r="Q777" s="239"/>
      <c r="R777" s="239"/>
      <c r="S777" s="239"/>
      <c r="T777" s="239"/>
      <c r="U777" s="239"/>
      <c r="V777" s="239"/>
      <c r="W777" s="239"/>
      <c r="X777" s="239"/>
      <c r="Y777" s="239"/>
      <c r="Z777" s="239"/>
    </row>
    <row r="778" spans="1:26" ht="14.25" customHeight="1">
      <c r="A778" s="239"/>
      <c r="B778" s="239"/>
      <c r="C778" s="239"/>
      <c r="D778" s="239"/>
      <c r="E778" s="239"/>
      <c r="F778" s="239"/>
      <c r="G778" s="239"/>
      <c r="H778" s="239"/>
      <c r="I778" s="239"/>
      <c r="J778" s="239"/>
      <c r="K778" s="239"/>
      <c r="L778" s="239"/>
      <c r="M778" s="239"/>
      <c r="N778" s="239"/>
      <c r="O778" s="239"/>
      <c r="P778" s="239"/>
      <c r="Q778" s="239"/>
      <c r="R778" s="239"/>
      <c r="S778" s="239"/>
      <c r="T778" s="239"/>
      <c r="U778" s="239"/>
      <c r="V778" s="239"/>
      <c r="W778" s="239"/>
      <c r="X778" s="239"/>
      <c r="Y778" s="239"/>
      <c r="Z778" s="239"/>
    </row>
    <row r="779" spans="1:26" ht="14.25" customHeight="1">
      <c r="A779" s="239"/>
      <c r="B779" s="239"/>
      <c r="C779" s="239"/>
      <c r="D779" s="239"/>
      <c r="E779" s="239"/>
      <c r="F779" s="239"/>
      <c r="G779" s="239"/>
      <c r="H779" s="239"/>
      <c r="I779" s="239"/>
      <c r="J779" s="239"/>
      <c r="K779" s="239"/>
      <c r="L779" s="239"/>
      <c r="M779" s="239"/>
      <c r="N779" s="239"/>
      <c r="O779" s="239"/>
      <c r="P779" s="239"/>
      <c r="Q779" s="239"/>
      <c r="R779" s="239"/>
      <c r="S779" s="239"/>
      <c r="T779" s="239"/>
      <c r="U779" s="239"/>
      <c r="V779" s="239"/>
      <c r="W779" s="239"/>
      <c r="X779" s="239"/>
      <c r="Y779" s="239"/>
      <c r="Z779" s="239"/>
    </row>
    <row r="780" spans="1:26" ht="14.25" customHeight="1">
      <c r="A780" s="239"/>
      <c r="B780" s="239"/>
      <c r="C780" s="239"/>
      <c r="D780" s="239"/>
      <c r="E780" s="239"/>
      <c r="F780" s="239"/>
      <c r="G780" s="239"/>
      <c r="H780" s="239"/>
      <c r="I780" s="239"/>
      <c r="J780" s="239"/>
      <c r="K780" s="239"/>
      <c r="L780" s="239"/>
      <c r="M780" s="239"/>
      <c r="N780" s="239"/>
      <c r="O780" s="239"/>
      <c r="P780" s="239"/>
      <c r="Q780" s="239"/>
      <c r="R780" s="239"/>
      <c r="S780" s="239"/>
      <c r="T780" s="239"/>
      <c r="U780" s="239"/>
      <c r="V780" s="239"/>
      <c r="W780" s="239"/>
      <c r="X780" s="239"/>
      <c r="Y780" s="239"/>
      <c r="Z780" s="239"/>
    </row>
    <row r="781" spans="1:26" ht="14.25" customHeight="1">
      <c r="A781" s="239"/>
      <c r="B781" s="239"/>
      <c r="C781" s="239"/>
      <c r="D781" s="239"/>
      <c r="E781" s="239"/>
      <c r="F781" s="239"/>
      <c r="G781" s="239"/>
      <c r="H781" s="239"/>
      <c r="I781" s="239"/>
      <c r="J781" s="239"/>
      <c r="K781" s="239"/>
      <c r="L781" s="239"/>
      <c r="M781" s="239"/>
      <c r="N781" s="239"/>
      <c r="O781" s="239"/>
      <c r="P781" s="239"/>
      <c r="Q781" s="239"/>
      <c r="R781" s="239"/>
      <c r="S781" s="239"/>
      <c r="T781" s="239"/>
      <c r="U781" s="239"/>
      <c r="V781" s="239"/>
      <c r="W781" s="239"/>
      <c r="X781" s="239"/>
      <c r="Y781" s="239"/>
      <c r="Z781" s="239"/>
    </row>
    <row r="782" spans="1:26" ht="14.25" customHeight="1">
      <c r="A782" s="239"/>
      <c r="B782" s="239"/>
      <c r="C782" s="239"/>
      <c r="D782" s="239"/>
      <c r="E782" s="239"/>
      <c r="F782" s="239"/>
      <c r="G782" s="239"/>
      <c r="H782" s="239"/>
      <c r="I782" s="239"/>
      <c r="J782" s="239"/>
      <c r="K782" s="239"/>
      <c r="L782" s="239"/>
      <c r="M782" s="239"/>
      <c r="N782" s="239"/>
      <c r="O782" s="239"/>
      <c r="P782" s="239"/>
      <c r="Q782" s="239"/>
      <c r="R782" s="239"/>
      <c r="S782" s="239"/>
      <c r="T782" s="239"/>
      <c r="U782" s="239"/>
      <c r="V782" s="239"/>
      <c r="W782" s="239"/>
      <c r="X782" s="239"/>
      <c r="Y782" s="239"/>
      <c r="Z782" s="239"/>
    </row>
    <row r="783" spans="1:26" ht="14.25" customHeight="1">
      <c r="A783" s="239"/>
      <c r="B783" s="239"/>
      <c r="C783" s="239"/>
      <c r="D783" s="239"/>
      <c r="E783" s="239"/>
      <c r="F783" s="239"/>
      <c r="G783" s="239"/>
      <c r="H783" s="239"/>
      <c r="I783" s="239"/>
      <c r="J783" s="239"/>
      <c r="K783" s="239"/>
      <c r="L783" s="239"/>
      <c r="M783" s="239"/>
      <c r="N783" s="239"/>
      <c r="O783" s="239"/>
      <c r="P783" s="239"/>
      <c r="Q783" s="239"/>
      <c r="R783" s="239"/>
      <c r="S783" s="239"/>
      <c r="T783" s="239"/>
      <c r="U783" s="239"/>
      <c r="V783" s="239"/>
      <c r="W783" s="239"/>
      <c r="X783" s="239"/>
      <c r="Y783" s="239"/>
      <c r="Z783" s="239"/>
    </row>
    <row r="784" spans="1:26" ht="14.25" customHeight="1">
      <c r="A784" s="239"/>
      <c r="B784" s="239"/>
      <c r="C784" s="239"/>
      <c r="D784" s="239"/>
      <c r="E784" s="239"/>
      <c r="F784" s="239"/>
      <c r="G784" s="239"/>
      <c r="H784" s="239"/>
      <c r="I784" s="239"/>
      <c r="J784" s="239"/>
      <c r="K784" s="239"/>
      <c r="L784" s="239"/>
      <c r="M784" s="239"/>
      <c r="N784" s="239"/>
      <c r="O784" s="239"/>
      <c r="P784" s="239"/>
      <c r="Q784" s="239"/>
      <c r="R784" s="239"/>
      <c r="S784" s="239"/>
      <c r="T784" s="239"/>
      <c r="U784" s="239"/>
      <c r="V784" s="239"/>
      <c r="W784" s="239"/>
      <c r="X784" s="239"/>
      <c r="Y784" s="239"/>
      <c r="Z784" s="239"/>
    </row>
    <row r="785" spans="1:26" ht="14.25" customHeight="1">
      <c r="A785" s="239"/>
      <c r="B785" s="239"/>
      <c r="C785" s="239"/>
      <c r="D785" s="239"/>
      <c r="E785" s="239"/>
      <c r="F785" s="239"/>
      <c r="G785" s="239"/>
      <c r="H785" s="239"/>
      <c r="I785" s="239"/>
      <c r="J785" s="239"/>
      <c r="K785" s="239"/>
      <c r="L785" s="239"/>
      <c r="M785" s="239"/>
      <c r="N785" s="239"/>
      <c r="O785" s="239"/>
      <c r="P785" s="239"/>
      <c r="Q785" s="239"/>
      <c r="R785" s="239"/>
      <c r="S785" s="239"/>
      <c r="T785" s="239"/>
      <c r="U785" s="239"/>
      <c r="V785" s="239"/>
      <c r="W785" s="239"/>
      <c r="X785" s="239"/>
      <c r="Y785" s="239"/>
      <c r="Z785" s="239"/>
    </row>
    <row r="786" spans="1:26" ht="14.25" customHeight="1">
      <c r="A786" s="239"/>
      <c r="B786" s="239"/>
      <c r="C786" s="239"/>
      <c r="D786" s="239"/>
      <c r="E786" s="239"/>
      <c r="F786" s="239"/>
      <c r="G786" s="239"/>
      <c r="H786" s="239"/>
      <c r="I786" s="239"/>
      <c r="J786" s="239"/>
      <c r="K786" s="239"/>
      <c r="L786" s="239"/>
      <c r="M786" s="239"/>
      <c r="N786" s="239"/>
      <c r="O786" s="239"/>
      <c r="P786" s="239"/>
      <c r="Q786" s="239"/>
      <c r="R786" s="239"/>
      <c r="S786" s="239"/>
      <c r="T786" s="239"/>
      <c r="U786" s="239"/>
      <c r="V786" s="239"/>
      <c r="W786" s="239"/>
      <c r="X786" s="239"/>
      <c r="Y786" s="239"/>
      <c r="Z786" s="239"/>
    </row>
    <row r="787" spans="1:26" ht="14.25" customHeight="1">
      <c r="A787" s="239"/>
      <c r="B787" s="239"/>
      <c r="C787" s="239"/>
      <c r="D787" s="239"/>
      <c r="E787" s="239"/>
      <c r="F787" s="239"/>
      <c r="G787" s="239"/>
      <c r="H787" s="239"/>
      <c r="I787" s="239"/>
      <c r="J787" s="239"/>
      <c r="K787" s="239"/>
      <c r="L787" s="239"/>
      <c r="M787" s="239"/>
      <c r="N787" s="239"/>
      <c r="O787" s="239"/>
      <c r="P787" s="239"/>
      <c r="Q787" s="239"/>
      <c r="R787" s="239"/>
      <c r="S787" s="239"/>
      <c r="T787" s="239"/>
      <c r="U787" s="239"/>
      <c r="V787" s="239"/>
      <c r="W787" s="239"/>
      <c r="X787" s="239"/>
      <c r="Y787" s="239"/>
      <c r="Z787" s="239"/>
    </row>
    <row r="788" spans="1:26" ht="14.25" customHeight="1">
      <c r="A788" s="239"/>
      <c r="B788" s="239"/>
      <c r="C788" s="239"/>
      <c r="D788" s="239"/>
      <c r="E788" s="239"/>
      <c r="F788" s="239"/>
      <c r="G788" s="239"/>
      <c r="H788" s="239"/>
      <c r="I788" s="239"/>
      <c r="J788" s="239"/>
      <c r="K788" s="239"/>
      <c r="L788" s="239"/>
      <c r="M788" s="239"/>
      <c r="N788" s="239"/>
      <c r="O788" s="239"/>
      <c r="P788" s="239"/>
      <c r="Q788" s="239"/>
      <c r="R788" s="239"/>
      <c r="S788" s="239"/>
      <c r="T788" s="239"/>
      <c r="U788" s="239"/>
      <c r="V788" s="239"/>
      <c r="W788" s="239"/>
      <c r="X788" s="239"/>
      <c r="Y788" s="239"/>
      <c r="Z788" s="239"/>
    </row>
    <row r="789" spans="1:26" ht="14.25" customHeight="1">
      <c r="A789" s="239"/>
      <c r="B789" s="239"/>
      <c r="C789" s="239"/>
      <c r="D789" s="239"/>
      <c r="E789" s="239"/>
      <c r="F789" s="239"/>
      <c r="G789" s="239"/>
      <c r="H789" s="239"/>
      <c r="I789" s="239"/>
      <c r="J789" s="239"/>
      <c r="K789" s="239"/>
      <c r="L789" s="239"/>
      <c r="M789" s="239"/>
      <c r="N789" s="239"/>
      <c r="O789" s="239"/>
      <c r="P789" s="239"/>
      <c r="Q789" s="239"/>
      <c r="R789" s="239"/>
      <c r="S789" s="239"/>
      <c r="T789" s="239"/>
      <c r="U789" s="239"/>
      <c r="V789" s="239"/>
      <c r="W789" s="239"/>
      <c r="X789" s="239"/>
      <c r="Y789" s="239"/>
      <c r="Z789" s="239"/>
    </row>
    <row r="790" spans="1:26" ht="14.25" customHeight="1">
      <c r="A790" s="239"/>
      <c r="B790" s="239"/>
      <c r="C790" s="239"/>
      <c r="D790" s="239"/>
      <c r="E790" s="239"/>
      <c r="F790" s="239"/>
      <c r="G790" s="239"/>
      <c r="H790" s="239"/>
      <c r="I790" s="239"/>
      <c r="J790" s="239"/>
      <c r="K790" s="239"/>
      <c r="L790" s="239"/>
      <c r="M790" s="239"/>
      <c r="N790" s="239"/>
      <c r="O790" s="239"/>
      <c r="P790" s="239"/>
      <c r="Q790" s="239"/>
      <c r="R790" s="239"/>
      <c r="S790" s="239"/>
      <c r="T790" s="239"/>
      <c r="U790" s="239"/>
      <c r="V790" s="239"/>
      <c r="W790" s="239"/>
      <c r="X790" s="239"/>
      <c r="Y790" s="239"/>
      <c r="Z790" s="239"/>
    </row>
    <row r="791" spans="1:26" ht="14.25" customHeight="1">
      <c r="A791" s="239"/>
      <c r="B791" s="239"/>
      <c r="C791" s="239"/>
      <c r="D791" s="239"/>
      <c r="E791" s="239"/>
      <c r="F791" s="239"/>
      <c r="G791" s="239"/>
      <c r="H791" s="239"/>
      <c r="I791" s="239"/>
      <c r="J791" s="239"/>
      <c r="K791" s="239"/>
      <c r="L791" s="239"/>
      <c r="M791" s="239"/>
      <c r="N791" s="239"/>
      <c r="O791" s="239"/>
      <c r="P791" s="239"/>
      <c r="Q791" s="239"/>
      <c r="R791" s="239"/>
      <c r="S791" s="239"/>
      <c r="T791" s="239"/>
      <c r="U791" s="239"/>
      <c r="V791" s="239"/>
      <c r="W791" s="239"/>
      <c r="X791" s="239"/>
      <c r="Y791" s="239"/>
      <c r="Z791" s="239"/>
    </row>
    <row r="792" spans="1:26" ht="14.25" customHeight="1">
      <c r="A792" s="239"/>
      <c r="B792" s="239"/>
      <c r="C792" s="239"/>
      <c r="D792" s="239"/>
      <c r="E792" s="239"/>
      <c r="F792" s="239"/>
      <c r="G792" s="239"/>
      <c r="H792" s="239"/>
      <c r="I792" s="239"/>
      <c r="J792" s="239"/>
      <c r="K792" s="239"/>
      <c r="L792" s="239"/>
      <c r="M792" s="239"/>
      <c r="N792" s="239"/>
      <c r="O792" s="239"/>
      <c r="P792" s="239"/>
      <c r="Q792" s="239"/>
      <c r="R792" s="239"/>
      <c r="S792" s="239"/>
      <c r="T792" s="239"/>
      <c r="U792" s="239"/>
      <c r="V792" s="239"/>
      <c r="W792" s="239"/>
      <c r="X792" s="239"/>
      <c r="Y792" s="239"/>
      <c r="Z792" s="239"/>
    </row>
    <row r="793" spans="1:26" ht="14.25" customHeight="1">
      <c r="A793" s="239"/>
      <c r="B793" s="239"/>
      <c r="C793" s="239"/>
      <c r="D793" s="239"/>
      <c r="E793" s="239"/>
      <c r="F793" s="239"/>
      <c r="G793" s="239"/>
      <c r="H793" s="239"/>
      <c r="I793" s="239"/>
      <c r="J793" s="239"/>
      <c r="K793" s="239"/>
      <c r="L793" s="239"/>
      <c r="M793" s="239"/>
      <c r="N793" s="239"/>
      <c r="O793" s="239"/>
      <c r="P793" s="239"/>
      <c r="Q793" s="239"/>
      <c r="R793" s="239"/>
      <c r="S793" s="239"/>
      <c r="T793" s="239"/>
      <c r="U793" s="239"/>
      <c r="V793" s="239"/>
      <c r="W793" s="239"/>
      <c r="X793" s="239"/>
      <c r="Y793" s="239"/>
      <c r="Z793" s="239"/>
    </row>
    <row r="794" spans="1:26" ht="14.25" customHeight="1">
      <c r="A794" s="239"/>
      <c r="B794" s="239"/>
      <c r="C794" s="239"/>
      <c r="D794" s="239"/>
      <c r="E794" s="239"/>
      <c r="F794" s="239"/>
      <c r="G794" s="239"/>
      <c r="H794" s="239"/>
      <c r="I794" s="239"/>
      <c r="J794" s="239"/>
      <c r="K794" s="239"/>
      <c r="L794" s="239"/>
      <c r="M794" s="239"/>
      <c r="N794" s="239"/>
      <c r="O794" s="239"/>
      <c r="P794" s="239"/>
      <c r="Q794" s="239"/>
      <c r="R794" s="239"/>
      <c r="S794" s="239"/>
      <c r="T794" s="239"/>
      <c r="U794" s="239"/>
      <c r="V794" s="239"/>
      <c r="W794" s="239"/>
      <c r="X794" s="239"/>
      <c r="Y794" s="239"/>
      <c r="Z794" s="239"/>
    </row>
    <row r="795" spans="1:26" ht="14.25" customHeight="1">
      <c r="A795" s="239"/>
      <c r="B795" s="239"/>
      <c r="C795" s="239"/>
      <c r="D795" s="239"/>
      <c r="E795" s="239"/>
      <c r="F795" s="239"/>
      <c r="G795" s="239"/>
      <c r="H795" s="239"/>
      <c r="I795" s="239"/>
      <c r="J795" s="239"/>
      <c r="K795" s="239"/>
      <c r="L795" s="239"/>
      <c r="M795" s="239"/>
      <c r="N795" s="239"/>
      <c r="O795" s="239"/>
      <c r="P795" s="239"/>
      <c r="Q795" s="239"/>
      <c r="R795" s="239"/>
      <c r="S795" s="239"/>
      <c r="T795" s="239"/>
      <c r="U795" s="239"/>
      <c r="V795" s="239"/>
      <c r="W795" s="239"/>
      <c r="X795" s="239"/>
      <c r="Y795" s="239"/>
      <c r="Z795" s="239"/>
    </row>
    <row r="796" spans="1:26" ht="14.25" customHeight="1">
      <c r="A796" s="239"/>
      <c r="B796" s="239"/>
      <c r="C796" s="239"/>
      <c r="D796" s="239"/>
      <c r="E796" s="239"/>
      <c r="F796" s="239"/>
      <c r="G796" s="239"/>
      <c r="H796" s="239"/>
      <c r="I796" s="239"/>
      <c r="J796" s="239"/>
      <c r="K796" s="239"/>
      <c r="L796" s="239"/>
      <c r="M796" s="239"/>
      <c r="N796" s="239"/>
      <c r="O796" s="239"/>
      <c r="P796" s="239"/>
      <c r="Q796" s="239"/>
      <c r="R796" s="239"/>
      <c r="S796" s="239"/>
      <c r="T796" s="239"/>
      <c r="U796" s="239"/>
      <c r="V796" s="239"/>
      <c r="W796" s="239"/>
      <c r="X796" s="239"/>
      <c r="Y796" s="239"/>
      <c r="Z796" s="239"/>
    </row>
    <row r="797" spans="1:26" ht="14.25" customHeight="1">
      <c r="A797" s="239"/>
      <c r="B797" s="239"/>
      <c r="C797" s="239"/>
      <c r="D797" s="239"/>
      <c r="E797" s="239"/>
      <c r="F797" s="239"/>
      <c r="G797" s="239"/>
      <c r="H797" s="239"/>
      <c r="I797" s="239"/>
      <c r="J797" s="239"/>
      <c r="K797" s="239"/>
      <c r="L797" s="239"/>
      <c r="M797" s="239"/>
      <c r="N797" s="239"/>
      <c r="O797" s="239"/>
      <c r="P797" s="239"/>
      <c r="Q797" s="239"/>
      <c r="R797" s="239"/>
      <c r="S797" s="239"/>
      <c r="T797" s="239"/>
      <c r="U797" s="239"/>
      <c r="V797" s="239"/>
      <c r="W797" s="239"/>
      <c r="X797" s="239"/>
      <c r="Y797" s="239"/>
      <c r="Z797" s="239"/>
    </row>
    <row r="798" spans="1:26" ht="14.25" customHeight="1">
      <c r="A798" s="239"/>
      <c r="B798" s="239"/>
      <c r="C798" s="239"/>
      <c r="D798" s="239"/>
      <c r="E798" s="239"/>
      <c r="F798" s="239"/>
      <c r="G798" s="239"/>
      <c r="H798" s="239"/>
      <c r="I798" s="239"/>
      <c r="J798" s="239"/>
      <c r="K798" s="239"/>
      <c r="L798" s="239"/>
      <c r="M798" s="239"/>
      <c r="N798" s="239"/>
      <c r="O798" s="239"/>
      <c r="P798" s="239"/>
      <c r="Q798" s="239"/>
      <c r="R798" s="239"/>
      <c r="S798" s="239"/>
      <c r="T798" s="239"/>
      <c r="U798" s="239"/>
      <c r="V798" s="239"/>
      <c r="W798" s="239"/>
      <c r="X798" s="239"/>
      <c r="Y798" s="239"/>
      <c r="Z798" s="239"/>
    </row>
    <row r="799" spans="1:26" ht="14.25" customHeight="1">
      <c r="A799" s="239"/>
      <c r="B799" s="239"/>
      <c r="C799" s="239"/>
      <c r="D799" s="239"/>
      <c r="E799" s="239"/>
      <c r="F799" s="239"/>
      <c r="G799" s="239"/>
      <c r="H799" s="239"/>
      <c r="I799" s="239"/>
      <c r="J799" s="239"/>
      <c r="K799" s="239"/>
      <c r="L799" s="239"/>
      <c r="M799" s="239"/>
      <c r="N799" s="239"/>
      <c r="O799" s="239"/>
      <c r="P799" s="239"/>
      <c r="Q799" s="239"/>
      <c r="R799" s="239"/>
      <c r="S799" s="239"/>
      <c r="T799" s="239"/>
      <c r="U799" s="239"/>
      <c r="V799" s="239"/>
      <c r="W799" s="239"/>
      <c r="X799" s="239"/>
      <c r="Y799" s="239"/>
      <c r="Z799" s="239"/>
    </row>
    <row r="800" spans="1:26" ht="14.25" customHeight="1">
      <c r="A800" s="239"/>
      <c r="B800" s="239"/>
      <c r="C800" s="239"/>
      <c r="D800" s="239"/>
      <c r="E800" s="239"/>
      <c r="F800" s="239"/>
      <c r="G800" s="239"/>
      <c r="H800" s="239"/>
      <c r="I800" s="239"/>
      <c r="J800" s="239"/>
      <c r="K800" s="239"/>
      <c r="L800" s="239"/>
      <c r="M800" s="239"/>
      <c r="N800" s="239"/>
      <c r="O800" s="239"/>
      <c r="P800" s="239"/>
      <c r="Q800" s="239"/>
      <c r="R800" s="239"/>
      <c r="S800" s="239"/>
      <c r="T800" s="239"/>
      <c r="U800" s="239"/>
      <c r="V800" s="239"/>
      <c r="W800" s="239"/>
      <c r="X800" s="239"/>
      <c r="Y800" s="239"/>
      <c r="Z800" s="239"/>
    </row>
    <row r="801" spans="1:26" ht="14.25" customHeight="1">
      <c r="A801" s="239"/>
      <c r="B801" s="239"/>
      <c r="C801" s="239"/>
      <c r="D801" s="239"/>
      <c r="E801" s="239"/>
      <c r="F801" s="239"/>
      <c r="G801" s="239"/>
      <c r="H801" s="239"/>
      <c r="I801" s="239"/>
      <c r="J801" s="239"/>
      <c r="K801" s="239"/>
      <c r="L801" s="239"/>
      <c r="M801" s="239"/>
      <c r="N801" s="239"/>
      <c r="O801" s="239"/>
      <c r="P801" s="239"/>
      <c r="Q801" s="239"/>
      <c r="R801" s="239"/>
      <c r="S801" s="239"/>
      <c r="T801" s="239"/>
      <c r="U801" s="239"/>
      <c r="V801" s="239"/>
      <c r="W801" s="239"/>
      <c r="X801" s="239"/>
      <c r="Y801" s="239"/>
      <c r="Z801" s="239"/>
    </row>
    <row r="802" spans="1:26" ht="14.25" customHeight="1">
      <c r="A802" s="239"/>
      <c r="B802" s="239"/>
      <c r="C802" s="239"/>
      <c r="D802" s="239"/>
      <c r="E802" s="239"/>
      <c r="F802" s="239"/>
      <c r="G802" s="239"/>
      <c r="H802" s="239"/>
      <c r="I802" s="239"/>
      <c r="J802" s="239"/>
      <c r="K802" s="239"/>
      <c r="L802" s="239"/>
      <c r="M802" s="239"/>
      <c r="N802" s="239"/>
      <c r="O802" s="239"/>
      <c r="P802" s="239"/>
      <c r="Q802" s="239"/>
      <c r="R802" s="239"/>
      <c r="S802" s="239"/>
      <c r="T802" s="239"/>
      <c r="U802" s="239"/>
      <c r="V802" s="239"/>
      <c r="W802" s="239"/>
      <c r="X802" s="239"/>
      <c r="Y802" s="239"/>
      <c r="Z802" s="239"/>
    </row>
    <row r="803" spans="1:26" ht="14.25" customHeight="1">
      <c r="A803" s="239"/>
      <c r="B803" s="239"/>
      <c r="C803" s="239"/>
      <c r="D803" s="239"/>
      <c r="E803" s="239"/>
      <c r="F803" s="239"/>
      <c r="G803" s="239"/>
      <c r="H803" s="239"/>
      <c r="I803" s="239"/>
      <c r="J803" s="239"/>
      <c r="K803" s="239"/>
      <c r="L803" s="239"/>
      <c r="M803" s="239"/>
      <c r="N803" s="239"/>
      <c r="O803" s="239"/>
      <c r="P803" s="239"/>
      <c r="Q803" s="239"/>
      <c r="R803" s="239"/>
      <c r="S803" s="239"/>
      <c r="T803" s="239"/>
      <c r="U803" s="239"/>
      <c r="V803" s="239"/>
      <c r="W803" s="239"/>
      <c r="X803" s="239"/>
      <c r="Y803" s="239"/>
      <c r="Z803" s="239"/>
    </row>
    <row r="804" spans="1:26" ht="14.25" customHeight="1">
      <c r="A804" s="239"/>
      <c r="B804" s="239"/>
      <c r="C804" s="239"/>
      <c r="D804" s="239"/>
      <c r="E804" s="239"/>
      <c r="F804" s="239"/>
      <c r="G804" s="239"/>
      <c r="H804" s="239"/>
      <c r="I804" s="239"/>
      <c r="J804" s="239"/>
      <c r="K804" s="239"/>
      <c r="L804" s="239"/>
      <c r="M804" s="239"/>
      <c r="N804" s="239"/>
      <c r="O804" s="239"/>
      <c r="P804" s="239"/>
      <c r="Q804" s="239"/>
      <c r="R804" s="239"/>
      <c r="S804" s="239"/>
      <c r="T804" s="239"/>
      <c r="U804" s="239"/>
      <c r="V804" s="239"/>
      <c r="W804" s="239"/>
      <c r="X804" s="239"/>
      <c r="Y804" s="239"/>
      <c r="Z804" s="239"/>
    </row>
    <row r="805" spans="1:26" ht="14.25" customHeight="1">
      <c r="A805" s="239"/>
      <c r="B805" s="239"/>
      <c r="C805" s="239"/>
      <c r="D805" s="239"/>
      <c r="E805" s="239"/>
      <c r="F805" s="239"/>
      <c r="G805" s="239"/>
      <c r="H805" s="239"/>
      <c r="I805" s="239"/>
      <c r="J805" s="239"/>
      <c r="K805" s="239"/>
      <c r="L805" s="239"/>
      <c r="M805" s="239"/>
      <c r="N805" s="239"/>
      <c r="O805" s="239"/>
      <c r="P805" s="239"/>
      <c r="Q805" s="239"/>
      <c r="R805" s="239"/>
      <c r="S805" s="239"/>
      <c r="T805" s="239"/>
      <c r="U805" s="239"/>
      <c r="V805" s="239"/>
      <c r="W805" s="239"/>
      <c r="X805" s="239"/>
      <c r="Y805" s="239"/>
      <c r="Z805" s="239"/>
    </row>
    <row r="806" spans="1:26" ht="14.25" customHeight="1">
      <c r="A806" s="239"/>
      <c r="B806" s="239"/>
      <c r="C806" s="239"/>
      <c r="D806" s="239"/>
      <c r="E806" s="239"/>
      <c r="F806" s="239"/>
      <c r="G806" s="239"/>
      <c r="H806" s="239"/>
      <c r="I806" s="239"/>
      <c r="J806" s="239"/>
      <c r="K806" s="239"/>
      <c r="L806" s="239"/>
      <c r="M806" s="239"/>
      <c r="N806" s="239"/>
      <c r="O806" s="239"/>
      <c r="P806" s="239"/>
      <c r="Q806" s="239"/>
      <c r="R806" s="239"/>
      <c r="S806" s="239"/>
      <c r="T806" s="239"/>
      <c r="U806" s="239"/>
      <c r="V806" s="239"/>
      <c r="W806" s="239"/>
      <c r="X806" s="239"/>
      <c r="Y806" s="239"/>
      <c r="Z806" s="239"/>
    </row>
    <row r="807" spans="1:26" ht="14.25" customHeight="1">
      <c r="A807" s="239"/>
      <c r="B807" s="239"/>
      <c r="C807" s="239"/>
      <c r="D807" s="239"/>
      <c r="E807" s="239"/>
      <c r="F807" s="239"/>
      <c r="G807" s="239"/>
      <c r="H807" s="239"/>
      <c r="I807" s="239"/>
      <c r="J807" s="239"/>
      <c r="K807" s="239"/>
      <c r="L807" s="239"/>
      <c r="M807" s="239"/>
      <c r="N807" s="239"/>
      <c r="O807" s="239"/>
      <c r="P807" s="239"/>
      <c r="Q807" s="239"/>
      <c r="R807" s="239"/>
      <c r="S807" s="239"/>
      <c r="T807" s="239"/>
      <c r="U807" s="239"/>
      <c r="V807" s="239"/>
      <c r="W807" s="239"/>
      <c r="X807" s="239"/>
      <c r="Y807" s="239"/>
      <c r="Z807" s="239"/>
    </row>
    <row r="808" spans="1:26" ht="14.25" customHeight="1">
      <c r="A808" s="239"/>
      <c r="B808" s="239"/>
      <c r="C808" s="239"/>
      <c r="D808" s="239"/>
      <c r="E808" s="239"/>
      <c r="F808" s="239"/>
      <c r="G808" s="239"/>
      <c r="H808" s="239"/>
      <c r="I808" s="239"/>
      <c r="J808" s="239"/>
      <c r="K808" s="239"/>
      <c r="L808" s="239"/>
      <c r="M808" s="239"/>
      <c r="N808" s="239"/>
      <c r="O808" s="239"/>
      <c r="P808" s="239"/>
      <c r="Q808" s="239"/>
      <c r="R808" s="239"/>
      <c r="S808" s="239"/>
      <c r="T808" s="239"/>
      <c r="U808" s="239"/>
      <c r="V808" s="239"/>
      <c r="W808" s="239"/>
      <c r="X808" s="239"/>
      <c r="Y808" s="239"/>
      <c r="Z808" s="239"/>
    </row>
    <row r="809" spans="1:26" ht="14.25" customHeight="1">
      <c r="A809" s="239"/>
      <c r="B809" s="239"/>
      <c r="C809" s="239"/>
      <c r="D809" s="239"/>
      <c r="E809" s="239"/>
      <c r="F809" s="239"/>
      <c r="G809" s="239"/>
      <c r="H809" s="239"/>
      <c r="I809" s="239"/>
      <c r="J809" s="239"/>
      <c r="K809" s="239"/>
      <c r="L809" s="239"/>
      <c r="M809" s="239"/>
      <c r="N809" s="239"/>
      <c r="O809" s="239"/>
      <c r="P809" s="239"/>
      <c r="Q809" s="239"/>
      <c r="R809" s="239"/>
      <c r="S809" s="239"/>
      <c r="T809" s="239"/>
      <c r="U809" s="239"/>
      <c r="V809" s="239"/>
      <c r="W809" s="239"/>
      <c r="X809" s="239"/>
      <c r="Y809" s="239"/>
      <c r="Z809" s="239"/>
    </row>
    <row r="810" spans="1:26" ht="14.25" customHeight="1">
      <c r="A810" s="239"/>
      <c r="B810" s="239"/>
      <c r="C810" s="239"/>
      <c r="D810" s="239"/>
      <c r="E810" s="239"/>
      <c r="F810" s="239"/>
      <c r="G810" s="239"/>
      <c r="H810" s="239"/>
      <c r="I810" s="239"/>
      <c r="J810" s="239"/>
      <c r="K810" s="239"/>
      <c r="L810" s="239"/>
      <c r="M810" s="239"/>
      <c r="N810" s="239"/>
      <c r="O810" s="239"/>
      <c r="P810" s="239"/>
      <c r="Q810" s="239"/>
      <c r="R810" s="239"/>
      <c r="S810" s="239"/>
      <c r="T810" s="239"/>
      <c r="U810" s="239"/>
      <c r="V810" s="239"/>
      <c r="W810" s="239"/>
      <c r="X810" s="239"/>
      <c r="Y810" s="239"/>
      <c r="Z810" s="239"/>
    </row>
    <row r="811" spans="1:26" ht="14.25" customHeight="1">
      <c r="A811" s="239"/>
      <c r="B811" s="239"/>
      <c r="C811" s="239"/>
      <c r="D811" s="239"/>
      <c r="E811" s="239"/>
      <c r="F811" s="239"/>
      <c r="G811" s="239"/>
      <c r="H811" s="239"/>
      <c r="I811" s="239"/>
      <c r="J811" s="239"/>
      <c r="K811" s="239"/>
      <c r="L811" s="239"/>
      <c r="M811" s="239"/>
      <c r="N811" s="239"/>
      <c r="O811" s="239"/>
      <c r="P811" s="239"/>
      <c r="Q811" s="239"/>
      <c r="R811" s="239"/>
      <c r="S811" s="239"/>
      <c r="T811" s="239"/>
      <c r="U811" s="239"/>
      <c r="V811" s="239"/>
      <c r="W811" s="239"/>
      <c r="X811" s="239"/>
      <c r="Y811" s="239"/>
      <c r="Z811" s="239"/>
    </row>
    <row r="812" spans="1:26" ht="14.25" customHeight="1">
      <c r="A812" s="239"/>
      <c r="B812" s="239"/>
      <c r="C812" s="239"/>
      <c r="D812" s="239"/>
      <c r="E812" s="239"/>
      <c r="F812" s="239"/>
      <c r="G812" s="239"/>
      <c r="H812" s="239"/>
      <c r="I812" s="239"/>
      <c r="J812" s="239"/>
      <c r="K812" s="239"/>
      <c r="L812" s="239"/>
      <c r="M812" s="239"/>
      <c r="N812" s="239"/>
      <c r="O812" s="239"/>
      <c r="P812" s="239"/>
      <c r="Q812" s="239"/>
      <c r="R812" s="239"/>
      <c r="S812" s="239"/>
      <c r="T812" s="239"/>
      <c r="U812" s="239"/>
      <c r="V812" s="239"/>
      <c r="W812" s="239"/>
      <c r="X812" s="239"/>
      <c r="Y812" s="239"/>
      <c r="Z812" s="239"/>
    </row>
    <row r="813" spans="1:26" ht="14.25" customHeight="1">
      <c r="A813" s="239"/>
      <c r="B813" s="239"/>
      <c r="C813" s="239"/>
      <c r="D813" s="239"/>
      <c r="E813" s="239"/>
      <c r="F813" s="239"/>
      <c r="G813" s="239"/>
      <c r="H813" s="239"/>
      <c r="I813" s="239"/>
      <c r="J813" s="239"/>
      <c r="K813" s="239"/>
      <c r="L813" s="239"/>
      <c r="M813" s="239"/>
      <c r="N813" s="239"/>
      <c r="O813" s="239"/>
      <c r="P813" s="239"/>
      <c r="Q813" s="239"/>
      <c r="R813" s="239"/>
      <c r="S813" s="239"/>
      <c r="T813" s="239"/>
      <c r="U813" s="239"/>
      <c r="V813" s="239"/>
      <c r="W813" s="239"/>
      <c r="X813" s="239"/>
      <c r="Y813" s="239"/>
      <c r="Z813" s="239"/>
    </row>
    <row r="814" spans="1:26" ht="14.25" customHeight="1">
      <c r="A814" s="239"/>
      <c r="B814" s="239"/>
      <c r="C814" s="239"/>
      <c r="D814" s="239"/>
      <c r="E814" s="239"/>
      <c r="F814" s="239"/>
      <c r="G814" s="239"/>
      <c r="H814" s="239"/>
      <c r="I814" s="239"/>
      <c r="J814" s="239"/>
      <c r="K814" s="239"/>
      <c r="L814" s="239"/>
      <c r="M814" s="239"/>
      <c r="N814" s="239"/>
      <c r="O814" s="239"/>
      <c r="P814" s="239"/>
      <c r="Q814" s="239"/>
      <c r="R814" s="239"/>
      <c r="S814" s="239"/>
      <c r="T814" s="239"/>
      <c r="U814" s="239"/>
      <c r="V814" s="239"/>
      <c r="W814" s="239"/>
      <c r="X814" s="239"/>
      <c r="Y814" s="239"/>
      <c r="Z814" s="239"/>
    </row>
    <row r="815" spans="1:26" ht="14.25" customHeight="1">
      <c r="A815" s="239"/>
      <c r="B815" s="239"/>
      <c r="C815" s="239"/>
      <c r="D815" s="239"/>
      <c r="E815" s="239"/>
      <c r="F815" s="239"/>
      <c r="G815" s="239"/>
      <c r="H815" s="239"/>
      <c r="I815" s="239"/>
      <c r="J815" s="239"/>
      <c r="K815" s="239"/>
      <c r="L815" s="239"/>
      <c r="M815" s="239"/>
      <c r="N815" s="239"/>
      <c r="O815" s="239"/>
      <c r="P815" s="239"/>
      <c r="Q815" s="239"/>
      <c r="R815" s="239"/>
      <c r="S815" s="239"/>
      <c r="T815" s="239"/>
      <c r="U815" s="239"/>
      <c r="V815" s="239"/>
      <c r="W815" s="239"/>
      <c r="X815" s="239"/>
      <c r="Y815" s="239"/>
      <c r="Z815" s="239"/>
    </row>
    <row r="816" spans="1:26" ht="14.25" customHeight="1">
      <c r="A816" s="239"/>
      <c r="B816" s="239"/>
      <c r="C816" s="239"/>
      <c r="D816" s="239"/>
      <c r="E816" s="239"/>
      <c r="F816" s="239"/>
      <c r="G816" s="239"/>
      <c r="H816" s="239"/>
      <c r="I816" s="239"/>
      <c r="J816" s="239"/>
      <c r="K816" s="239"/>
      <c r="L816" s="239"/>
      <c r="M816" s="239"/>
      <c r="N816" s="239"/>
      <c r="O816" s="239"/>
      <c r="P816" s="239"/>
      <c r="Q816" s="239"/>
      <c r="R816" s="239"/>
      <c r="S816" s="239"/>
      <c r="T816" s="239"/>
      <c r="U816" s="239"/>
      <c r="V816" s="239"/>
      <c r="W816" s="239"/>
      <c r="X816" s="239"/>
      <c r="Y816" s="239"/>
      <c r="Z816" s="239"/>
    </row>
    <row r="817" spans="1:26" ht="14.25" customHeight="1">
      <c r="A817" s="239"/>
      <c r="B817" s="239"/>
      <c r="C817" s="239"/>
      <c r="D817" s="239"/>
      <c r="E817" s="239"/>
      <c r="F817" s="239"/>
      <c r="G817" s="239"/>
      <c r="H817" s="239"/>
      <c r="I817" s="239"/>
      <c r="J817" s="239"/>
      <c r="K817" s="239"/>
      <c r="L817" s="239"/>
      <c r="M817" s="239"/>
      <c r="N817" s="239"/>
      <c r="O817" s="239"/>
      <c r="P817" s="239"/>
      <c r="Q817" s="239"/>
      <c r="R817" s="239"/>
      <c r="S817" s="239"/>
      <c r="T817" s="239"/>
      <c r="U817" s="239"/>
      <c r="V817" s="239"/>
      <c r="W817" s="239"/>
      <c r="X817" s="239"/>
      <c r="Y817" s="239"/>
      <c r="Z817" s="239"/>
    </row>
    <row r="818" spans="1:26" ht="14.25" customHeight="1">
      <c r="A818" s="239"/>
      <c r="B818" s="239"/>
      <c r="C818" s="239"/>
      <c r="D818" s="239"/>
      <c r="E818" s="239"/>
      <c r="F818" s="239"/>
      <c r="G818" s="239"/>
      <c r="H818" s="239"/>
      <c r="I818" s="239"/>
      <c r="J818" s="239"/>
      <c r="K818" s="239"/>
      <c r="L818" s="239"/>
      <c r="M818" s="239"/>
      <c r="N818" s="239"/>
      <c r="O818" s="239"/>
      <c r="P818" s="239"/>
      <c r="Q818" s="239"/>
      <c r="R818" s="239"/>
      <c r="S818" s="239"/>
      <c r="T818" s="239"/>
      <c r="U818" s="239"/>
      <c r="V818" s="239"/>
      <c r="W818" s="239"/>
      <c r="X818" s="239"/>
      <c r="Y818" s="239"/>
      <c r="Z818" s="239"/>
    </row>
    <row r="819" spans="1:26" ht="14.25" customHeight="1">
      <c r="A819" s="239"/>
      <c r="B819" s="239"/>
      <c r="C819" s="239"/>
      <c r="D819" s="239"/>
      <c r="E819" s="239"/>
      <c r="F819" s="239"/>
      <c r="G819" s="239"/>
      <c r="H819" s="239"/>
      <c r="I819" s="239"/>
      <c r="J819" s="239"/>
      <c r="K819" s="239"/>
      <c r="L819" s="239"/>
      <c r="M819" s="239"/>
      <c r="N819" s="239"/>
      <c r="O819" s="239"/>
      <c r="P819" s="239"/>
      <c r="Q819" s="239"/>
      <c r="R819" s="239"/>
      <c r="S819" s="239"/>
      <c r="T819" s="239"/>
      <c r="U819" s="239"/>
      <c r="V819" s="239"/>
      <c r="W819" s="239"/>
      <c r="X819" s="239"/>
      <c r="Y819" s="239"/>
      <c r="Z819" s="239"/>
    </row>
    <row r="820" spans="1:26" ht="14.25" customHeight="1">
      <c r="A820" s="239"/>
      <c r="B820" s="239"/>
      <c r="C820" s="239"/>
      <c r="D820" s="239"/>
      <c r="E820" s="239"/>
      <c r="F820" s="239"/>
      <c r="G820" s="239"/>
      <c r="H820" s="239"/>
      <c r="I820" s="239"/>
      <c r="J820" s="239"/>
      <c r="K820" s="239"/>
      <c r="L820" s="239"/>
      <c r="M820" s="239"/>
      <c r="N820" s="239"/>
      <c r="O820" s="239"/>
      <c r="P820" s="239"/>
      <c r="Q820" s="239"/>
      <c r="R820" s="239"/>
      <c r="S820" s="239"/>
      <c r="T820" s="239"/>
      <c r="U820" s="239"/>
      <c r="V820" s="239"/>
      <c r="W820" s="239"/>
      <c r="X820" s="239"/>
      <c r="Y820" s="239"/>
      <c r="Z820" s="239"/>
    </row>
    <row r="821" spans="1:26" ht="14.25" customHeight="1">
      <c r="A821" s="239"/>
      <c r="B821" s="239"/>
      <c r="C821" s="239"/>
      <c r="D821" s="239"/>
      <c r="E821" s="239"/>
      <c r="F821" s="239"/>
      <c r="G821" s="239"/>
      <c r="H821" s="239"/>
      <c r="I821" s="239"/>
      <c r="J821" s="239"/>
      <c r="K821" s="239"/>
      <c r="L821" s="239"/>
      <c r="M821" s="239"/>
      <c r="N821" s="239"/>
      <c r="O821" s="239"/>
      <c r="P821" s="239"/>
      <c r="Q821" s="239"/>
      <c r="R821" s="239"/>
      <c r="S821" s="239"/>
      <c r="T821" s="239"/>
      <c r="U821" s="239"/>
      <c r="V821" s="239"/>
      <c r="W821" s="239"/>
      <c r="X821" s="239"/>
      <c r="Y821" s="239"/>
      <c r="Z821" s="239"/>
    </row>
    <row r="822" spans="1:26" ht="14.25" customHeight="1">
      <c r="A822" s="239"/>
      <c r="B822" s="239"/>
      <c r="C822" s="239"/>
      <c r="D822" s="239"/>
      <c r="E822" s="239"/>
      <c r="F822" s="239"/>
      <c r="G822" s="239"/>
      <c r="H822" s="239"/>
      <c r="I822" s="239"/>
      <c r="J822" s="239"/>
      <c r="K822" s="239"/>
      <c r="L822" s="239"/>
      <c r="M822" s="239"/>
      <c r="N822" s="239"/>
      <c r="O822" s="239"/>
      <c r="P822" s="239"/>
      <c r="Q822" s="239"/>
      <c r="R822" s="239"/>
      <c r="S822" s="239"/>
      <c r="T822" s="239"/>
      <c r="U822" s="239"/>
      <c r="V822" s="239"/>
      <c r="W822" s="239"/>
      <c r="X822" s="239"/>
      <c r="Y822" s="239"/>
      <c r="Z822" s="239"/>
    </row>
    <row r="823" spans="1:26" ht="14.25" customHeight="1">
      <c r="A823" s="239"/>
      <c r="B823" s="239"/>
      <c r="C823" s="239"/>
      <c r="D823" s="239"/>
      <c r="E823" s="239"/>
      <c r="F823" s="239"/>
      <c r="G823" s="239"/>
      <c r="H823" s="239"/>
      <c r="I823" s="239"/>
      <c r="J823" s="239"/>
      <c r="K823" s="239"/>
      <c r="L823" s="239"/>
      <c r="M823" s="239"/>
      <c r="N823" s="239"/>
      <c r="O823" s="239"/>
      <c r="P823" s="239"/>
      <c r="Q823" s="239"/>
      <c r="R823" s="239"/>
      <c r="S823" s="239"/>
      <c r="T823" s="239"/>
      <c r="U823" s="239"/>
      <c r="V823" s="239"/>
      <c r="W823" s="239"/>
      <c r="X823" s="239"/>
      <c r="Y823" s="239"/>
      <c r="Z823" s="239"/>
    </row>
    <row r="824" spans="1:26" ht="14.25" customHeight="1">
      <c r="A824" s="239"/>
      <c r="B824" s="239"/>
      <c r="C824" s="239"/>
      <c r="D824" s="239"/>
      <c r="E824" s="239"/>
      <c r="F824" s="239"/>
      <c r="G824" s="239"/>
      <c r="H824" s="239"/>
      <c r="I824" s="239"/>
      <c r="J824" s="239"/>
      <c r="K824" s="239"/>
      <c r="L824" s="239"/>
      <c r="M824" s="239"/>
      <c r="N824" s="239"/>
      <c r="O824" s="239"/>
      <c r="P824" s="239"/>
      <c r="Q824" s="239"/>
      <c r="R824" s="239"/>
      <c r="S824" s="239"/>
      <c r="T824" s="239"/>
      <c r="U824" s="239"/>
      <c r="V824" s="239"/>
      <c r="W824" s="239"/>
      <c r="X824" s="239"/>
      <c r="Y824" s="239"/>
      <c r="Z824" s="239"/>
    </row>
    <row r="825" spans="1:26" ht="14.25" customHeight="1">
      <c r="A825" s="239"/>
      <c r="B825" s="239"/>
      <c r="C825" s="239"/>
      <c r="D825" s="239"/>
      <c r="E825" s="239"/>
      <c r="F825" s="239"/>
      <c r="G825" s="239"/>
      <c r="H825" s="239"/>
      <c r="I825" s="239"/>
      <c r="J825" s="239"/>
      <c r="K825" s="239"/>
      <c r="L825" s="239"/>
      <c r="M825" s="239"/>
      <c r="N825" s="239"/>
      <c r="O825" s="239"/>
      <c r="P825" s="239"/>
      <c r="Q825" s="239"/>
      <c r="R825" s="239"/>
      <c r="S825" s="239"/>
      <c r="T825" s="239"/>
      <c r="U825" s="239"/>
      <c r="V825" s="239"/>
      <c r="W825" s="239"/>
      <c r="X825" s="239"/>
      <c r="Y825" s="239"/>
      <c r="Z825" s="239"/>
    </row>
    <row r="826" spans="1:26" ht="14.25" customHeight="1">
      <c r="A826" s="239"/>
      <c r="B826" s="239"/>
      <c r="C826" s="239"/>
      <c r="D826" s="239"/>
      <c r="E826" s="239"/>
      <c r="F826" s="239"/>
      <c r="G826" s="239"/>
      <c r="H826" s="239"/>
      <c r="I826" s="239"/>
      <c r="J826" s="239"/>
      <c r="K826" s="239"/>
      <c r="L826" s="239"/>
      <c r="M826" s="239"/>
      <c r="N826" s="239"/>
      <c r="O826" s="239"/>
      <c r="P826" s="239"/>
      <c r="Q826" s="239"/>
      <c r="R826" s="239"/>
      <c r="S826" s="239"/>
      <c r="T826" s="239"/>
      <c r="U826" s="239"/>
      <c r="V826" s="239"/>
      <c r="W826" s="239"/>
      <c r="X826" s="239"/>
      <c r="Y826" s="239"/>
      <c r="Z826" s="239"/>
    </row>
    <row r="827" spans="1:26" ht="14.25" customHeight="1">
      <c r="A827" s="239"/>
      <c r="B827" s="239"/>
      <c r="C827" s="239"/>
      <c r="D827" s="239"/>
      <c r="E827" s="239"/>
      <c r="F827" s="239"/>
      <c r="G827" s="239"/>
      <c r="H827" s="239"/>
      <c r="I827" s="239"/>
      <c r="J827" s="239"/>
      <c r="K827" s="239"/>
      <c r="L827" s="239"/>
      <c r="M827" s="239"/>
      <c r="N827" s="239"/>
      <c r="O827" s="239"/>
      <c r="P827" s="239"/>
      <c r="Q827" s="239"/>
      <c r="R827" s="239"/>
      <c r="S827" s="239"/>
      <c r="T827" s="239"/>
      <c r="U827" s="239"/>
      <c r="V827" s="239"/>
      <c r="W827" s="239"/>
      <c r="X827" s="239"/>
      <c r="Y827" s="239"/>
      <c r="Z827" s="239"/>
    </row>
    <row r="828" spans="1:26" ht="14.25" customHeight="1">
      <c r="A828" s="239"/>
      <c r="B828" s="239"/>
      <c r="C828" s="239"/>
      <c r="D828" s="239"/>
      <c r="E828" s="239"/>
      <c r="F828" s="239"/>
      <c r="G828" s="239"/>
      <c r="H828" s="239"/>
      <c r="I828" s="239"/>
      <c r="J828" s="239"/>
      <c r="K828" s="239"/>
      <c r="L828" s="239"/>
      <c r="M828" s="239"/>
      <c r="N828" s="239"/>
      <c r="O828" s="239"/>
      <c r="P828" s="239"/>
      <c r="Q828" s="239"/>
      <c r="R828" s="239"/>
      <c r="S828" s="239"/>
      <c r="T828" s="239"/>
      <c r="U828" s="239"/>
      <c r="V828" s="239"/>
      <c r="W828" s="239"/>
      <c r="X828" s="239"/>
      <c r="Y828" s="239"/>
      <c r="Z828" s="239"/>
    </row>
    <row r="829" spans="1:26" ht="14.25" customHeight="1">
      <c r="A829" s="239"/>
      <c r="B829" s="239"/>
      <c r="C829" s="239"/>
      <c r="D829" s="239"/>
      <c r="E829" s="239"/>
      <c r="F829" s="239"/>
      <c r="G829" s="239"/>
      <c r="H829" s="239"/>
      <c r="I829" s="239"/>
      <c r="J829" s="239"/>
      <c r="K829" s="239"/>
      <c r="L829" s="239"/>
      <c r="M829" s="239"/>
      <c r="N829" s="239"/>
      <c r="O829" s="239"/>
      <c r="P829" s="239"/>
      <c r="Q829" s="239"/>
      <c r="R829" s="239"/>
      <c r="S829" s="239"/>
      <c r="T829" s="239"/>
      <c r="U829" s="239"/>
      <c r="V829" s="239"/>
      <c r="W829" s="239"/>
      <c r="X829" s="239"/>
      <c r="Y829" s="239"/>
      <c r="Z829" s="239"/>
    </row>
    <row r="830" spans="1:26" ht="14.25" customHeight="1">
      <c r="A830" s="239"/>
      <c r="B830" s="239"/>
      <c r="C830" s="239"/>
      <c r="D830" s="239"/>
      <c r="E830" s="239"/>
      <c r="F830" s="239"/>
      <c r="G830" s="239"/>
      <c r="H830" s="239"/>
      <c r="I830" s="239"/>
      <c r="J830" s="239"/>
      <c r="K830" s="239"/>
      <c r="L830" s="239"/>
      <c r="M830" s="239"/>
      <c r="N830" s="239"/>
      <c r="O830" s="239"/>
      <c r="P830" s="239"/>
      <c r="Q830" s="239"/>
      <c r="R830" s="239"/>
      <c r="S830" s="239"/>
      <c r="T830" s="239"/>
      <c r="U830" s="239"/>
      <c r="V830" s="239"/>
      <c r="W830" s="239"/>
      <c r="X830" s="239"/>
      <c r="Y830" s="239"/>
      <c r="Z830" s="239"/>
    </row>
    <row r="831" spans="1:26" ht="14.25" customHeight="1">
      <c r="A831" s="239"/>
      <c r="B831" s="239"/>
      <c r="C831" s="239"/>
      <c r="D831" s="239"/>
      <c r="E831" s="239"/>
      <c r="F831" s="239"/>
      <c r="G831" s="239"/>
      <c r="H831" s="239"/>
      <c r="I831" s="239"/>
      <c r="J831" s="239"/>
      <c r="K831" s="239"/>
      <c r="L831" s="239"/>
      <c r="M831" s="239"/>
      <c r="N831" s="239"/>
      <c r="O831" s="239"/>
      <c r="P831" s="239"/>
      <c r="Q831" s="239"/>
      <c r="R831" s="239"/>
      <c r="S831" s="239"/>
      <c r="T831" s="239"/>
      <c r="U831" s="239"/>
      <c r="V831" s="239"/>
      <c r="W831" s="239"/>
      <c r="X831" s="239"/>
      <c r="Y831" s="239"/>
      <c r="Z831" s="239"/>
    </row>
    <row r="832" spans="1:26" ht="14.25" customHeight="1">
      <c r="A832" s="239"/>
      <c r="B832" s="239"/>
      <c r="C832" s="239"/>
      <c r="D832" s="239"/>
      <c r="E832" s="239"/>
      <c r="F832" s="239"/>
      <c r="G832" s="239"/>
      <c r="H832" s="239"/>
      <c r="I832" s="239"/>
      <c r="J832" s="239"/>
      <c r="K832" s="239"/>
      <c r="L832" s="239"/>
      <c r="M832" s="239"/>
      <c r="N832" s="239"/>
      <c r="O832" s="239"/>
      <c r="P832" s="239"/>
      <c r="Q832" s="239"/>
      <c r="R832" s="239"/>
      <c r="S832" s="239"/>
      <c r="T832" s="239"/>
      <c r="U832" s="239"/>
      <c r="V832" s="239"/>
      <c r="W832" s="239"/>
      <c r="X832" s="239"/>
      <c r="Y832" s="239"/>
      <c r="Z832" s="239"/>
    </row>
    <row r="833" spans="1:26" ht="14.25" customHeight="1">
      <c r="A833" s="239"/>
      <c r="B833" s="239"/>
      <c r="C833" s="239"/>
      <c r="D833" s="239"/>
      <c r="E833" s="239"/>
      <c r="F833" s="239"/>
      <c r="G833" s="239"/>
      <c r="H833" s="239"/>
      <c r="I833" s="239"/>
      <c r="J833" s="239"/>
      <c r="K833" s="239"/>
      <c r="L833" s="239"/>
      <c r="M833" s="239"/>
      <c r="N833" s="239"/>
      <c r="O833" s="239"/>
      <c r="P833" s="239"/>
      <c r="Q833" s="239"/>
      <c r="R833" s="239"/>
      <c r="S833" s="239"/>
      <c r="T833" s="239"/>
      <c r="U833" s="239"/>
      <c r="V833" s="239"/>
      <c r="W833" s="239"/>
      <c r="X833" s="239"/>
      <c r="Y833" s="239"/>
      <c r="Z833" s="239"/>
    </row>
    <row r="834" spans="1:26" ht="14.25" customHeight="1">
      <c r="A834" s="239"/>
      <c r="B834" s="239"/>
      <c r="C834" s="239"/>
      <c r="D834" s="239"/>
      <c r="E834" s="239"/>
      <c r="F834" s="239"/>
      <c r="G834" s="239"/>
      <c r="H834" s="239"/>
      <c r="I834" s="239"/>
      <c r="J834" s="239"/>
      <c r="K834" s="239"/>
      <c r="L834" s="239"/>
      <c r="M834" s="239"/>
      <c r="N834" s="239"/>
      <c r="O834" s="239"/>
      <c r="P834" s="239"/>
      <c r="Q834" s="239"/>
      <c r="R834" s="239"/>
      <c r="S834" s="239"/>
      <c r="T834" s="239"/>
      <c r="U834" s="239"/>
      <c r="V834" s="239"/>
      <c r="W834" s="239"/>
      <c r="X834" s="239"/>
      <c r="Y834" s="239"/>
      <c r="Z834" s="239"/>
    </row>
    <row r="835" spans="1:26" ht="14.25" customHeight="1">
      <c r="A835" s="239"/>
      <c r="B835" s="239"/>
      <c r="C835" s="239"/>
      <c r="D835" s="239"/>
      <c r="E835" s="239"/>
      <c r="F835" s="239"/>
      <c r="G835" s="239"/>
      <c r="H835" s="239"/>
      <c r="I835" s="239"/>
      <c r="J835" s="239"/>
      <c r="K835" s="239"/>
      <c r="L835" s="239"/>
      <c r="M835" s="239"/>
      <c r="N835" s="239"/>
      <c r="O835" s="239"/>
      <c r="P835" s="239"/>
      <c r="Q835" s="239"/>
      <c r="R835" s="239"/>
      <c r="S835" s="239"/>
      <c r="T835" s="239"/>
      <c r="U835" s="239"/>
      <c r="V835" s="239"/>
      <c r="W835" s="239"/>
      <c r="X835" s="239"/>
      <c r="Y835" s="239"/>
      <c r="Z835" s="239"/>
    </row>
    <row r="836" spans="1:26" ht="14.25" customHeight="1">
      <c r="A836" s="239"/>
      <c r="B836" s="239"/>
      <c r="C836" s="239"/>
      <c r="D836" s="239"/>
      <c r="E836" s="239"/>
      <c r="F836" s="239"/>
      <c r="G836" s="239"/>
      <c r="H836" s="239"/>
      <c r="I836" s="239"/>
      <c r="J836" s="239"/>
      <c r="K836" s="239"/>
      <c r="L836" s="239"/>
      <c r="M836" s="239"/>
      <c r="N836" s="239"/>
      <c r="O836" s="239"/>
      <c r="P836" s="239"/>
      <c r="Q836" s="239"/>
      <c r="R836" s="239"/>
      <c r="S836" s="239"/>
      <c r="T836" s="239"/>
      <c r="U836" s="239"/>
      <c r="V836" s="239"/>
      <c r="W836" s="239"/>
      <c r="X836" s="239"/>
      <c r="Y836" s="239"/>
      <c r="Z836" s="239"/>
    </row>
    <row r="837" spans="1:26" ht="14.25" customHeight="1">
      <c r="A837" s="239"/>
      <c r="B837" s="239"/>
      <c r="C837" s="239"/>
      <c r="D837" s="239"/>
      <c r="E837" s="239"/>
      <c r="F837" s="239"/>
      <c r="G837" s="239"/>
      <c r="H837" s="239"/>
      <c r="I837" s="239"/>
      <c r="J837" s="239"/>
      <c r="K837" s="239"/>
      <c r="L837" s="239"/>
      <c r="M837" s="239"/>
      <c r="N837" s="239"/>
      <c r="O837" s="239"/>
      <c r="P837" s="239"/>
      <c r="Q837" s="239"/>
      <c r="R837" s="239"/>
      <c r="S837" s="239"/>
      <c r="T837" s="239"/>
      <c r="U837" s="239"/>
      <c r="V837" s="239"/>
      <c r="W837" s="239"/>
      <c r="X837" s="239"/>
      <c r="Y837" s="239"/>
      <c r="Z837" s="239"/>
    </row>
    <row r="838" spans="1:26" ht="14.25" customHeight="1">
      <c r="A838" s="239"/>
      <c r="B838" s="239"/>
      <c r="C838" s="239"/>
      <c r="D838" s="239"/>
      <c r="E838" s="239"/>
      <c r="F838" s="239"/>
      <c r="G838" s="239"/>
      <c r="H838" s="239"/>
      <c r="I838" s="239"/>
      <c r="J838" s="239"/>
      <c r="K838" s="239"/>
      <c r="L838" s="239"/>
      <c r="M838" s="239"/>
      <c r="N838" s="239"/>
      <c r="O838" s="239"/>
      <c r="P838" s="239"/>
      <c r="Q838" s="239"/>
      <c r="R838" s="239"/>
      <c r="S838" s="239"/>
      <c r="T838" s="239"/>
      <c r="U838" s="239"/>
      <c r="V838" s="239"/>
      <c r="W838" s="239"/>
      <c r="X838" s="239"/>
      <c r="Y838" s="239"/>
      <c r="Z838" s="239"/>
    </row>
    <row r="839" spans="1:26" ht="14.25" customHeight="1">
      <c r="A839" s="239"/>
      <c r="B839" s="239"/>
      <c r="C839" s="239"/>
      <c r="D839" s="239"/>
      <c r="E839" s="239"/>
      <c r="F839" s="239"/>
      <c r="G839" s="239"/>
      <c r="H839" s="239"/>
      <c r="I839" s="239"/>
      <c r="J839" s="239"/>
      <c r="K839" s="239"/>
      <c r="L839" s="239"/>
      <c r="M839" s="239"/>
      <c r="N839" s="239"/>
      <c r="O839" s="239"/>
      <c r="P839" s="239"/>
      <c r="Q839" s="239"/>
      <c r="R839" s="239"/>
      <c r="S839" s="239"/>
      <c r="T839" s="239"/>
      <c r="U839" s="239"/>
      <c r="V839" s="239"/>
      <c r="W839" s="239"/>
      <c r="X839" s="239"/>
      <c r="Y839" s="239"/>
      <c r="Z839" s="239"/>
    </row>
    <row r="840" spans="1:26" ht="14.25" customHeight="1">
      <c r="A840" s="239"/>
      <c r="B840" s="239"/>
      <c r="C840" s="239"/>
      <c r="D840" s="239"/>
      <c r="E840" s="239"/>
      <c r="F840" s="239"/>
      <c r="G840" s="239"/>
      <c r="H840" s="239"/>
      <c r="I840" s="239"/>
      <c r="J840" s="239"/>
      <c r="K840" s="239"/>
      <c r="L840" s="239"/>
      <c r="M840" s="239"/>
      <c r="N840" s="239"/>
      <c r="O840" s="239"/>
      <c r="P840" s="239"/>
      <c r="Q840" s="239"/>
      <c r="R840" s="239"/>
      <c r="S840" s="239"/>
      <c r="T840" s="239"/>
      <c r="U840" s="239"/>
      <c r="V840" s="239"/>
      <c r="W840" s="239"/>
      <c r="X840" s="239"/>
      <c r="Y840" s="239"/>
      <c r="Z840" s="239"/>
    </row>
    <row r="841" spans="1:26" ht="14.25" customHeight="1">
      <c r="A841" s="239"/>
      <c r="B841" s="239"/>
      <c r="C841" s="239"/>
      <c r="D841" s="239"/>
      <c r="E841" s="239"/>
      <c r="F841" s="239"/>
      <c r="G841" s="239"/>
      <c r="H841" s="239"/>
      <c r="I841" s="239"/>
      <c r="J841" s="239"/>
      <c r="K841" s="239"/>
      <c r="L841" s="239"/>
      <c r="M841" s="239"/>
      <c r="N841" s="239"/>
      <c r="O841" s="239"/>
      <c r="P841" s="239"/>
      <c r="Q841" s="239"/>
      <c r="R841" s="239"/>
      <c r="S841" s="239"/>
      <c r="T841" s="239"/>
      <c r="U841" s="239"/>
      <c r="V841" s="239"/>
      <c r="W841" s="239"/>
      <c r="X841" s="239"/>
      <c r="Y841" s="239"/>
      <c r="Z841" s="239"/>
    </row>
    <row r="842" spans="1:26" ht="14.25" customHeight="1">
      <c r="A842" s="239"/>
      <c r="B842" s="239"/>
      <c r="C842" s="239"/>
      <c r="D842" s="239"/>
      <c r="E842" s="239"/>
      <c r="F842" s="239"/>
      <c r="G842" s="239"/>
      <c r="H842" s="239"/>
      <c r="I842" s="239"/>
      <c r="J842" s="239"/>
      <c r="K842" s="239"/>
      <c r="L842" s="239"/>
      <c r="M842" s="239"/>
      <c r="N842" s="239"/>
      <c r="O842" s="239"/>
      <c r="P842" s="239"/>
      <c r="Q842" s="239"/>
      <c r="R842" s="239"/>
      <c r="S842" s="239"/>
      <c r="T842" s="239"/>
      <c r="U842" s="239"/>
      <c r="V842" s="239"/>
      <c r="W842" s="239"/>
      <c r="X842" s="239"/>
      <c r="Y842" s="239"/>
      <c r="Z842" s="239"/>
    </row>
    <row r="843" spans="1:26" ht="14.25" customHeight="1">
      <c r="A843" s="239"/>
      <c r="B843" s="239"/>
      <c r="C843" s="239"/>
      <c r="D843" s="239"/>
      <c r="E843" s="239"/>
      <c r="F843" s="239"/>
      <c r="G843" s="239"/>
      <c r="H843" s="239"/>
      <c r="I843" s="239"/>
      <c r="J843" s="239"/>
      <c r="K843" s="239"/>
      <c r="L843" s="239"/>
      <c r="M843" s="239"/>
      <c r="N843" s="239"/>
      <c r="O843" s="239"/>
      <c r="P843" s="239"/>
      <c r="Q843" s="239"/>
      <c r="R843" s="239"/>
      <c r="S843" s="239"/>
      <c r="T843" s="239"/>
      <c r="U843" s="239"/>
      <c r="V843" s="239"/>
      <c r="W843" s="239"/>
      <c r="X843" s="239"/>
      <c r="Y843" s="239"/>
      <c r="Z843" s="239"/>
    </row>
    <row r="844" spans="1:26" ht="14.25" customHeight="1">
      <c r="A844" s="239"/>
      <c r="B844" s="239"/>
      <c r="C844" s="239"/>
      <c r="D844" s="239"/>
      <c r="E844" s="239"/>
      <c r="F844" s="239"/>
      <c r="G844" s="239"/>
      <c r="H844" s="239"/>
      <c r="I844" s="239"/>
      <c r="J844" s="239"/>
      <c r="K844" s="239"/>
      <c r="L844" s="239"/>
      <c r="M844" s="239"/>
      <c r="N844" s="239"/>
      <c r="O844" s="239"/>
      <c r="P844" s="239"/>
      <c r="Q844" s="239"/>
      <c r="R844" s="239"/>
      <c r="S844" s="239"/>
      <c r="T844" s="239"/>
      <c r="U844" s="239"/>
      <c r="V844" s="239"/>
      <c r="W844" s="239"/>
      <c r="X844" s="239"/>
      <c r="Y844" s="239"/>
      <c r="Z844" s="239"/>
    </row>
    <row r="845" spans="1:26" ht="14.25" customHeight="1">
      <c r="A845" s="239"/>
      <c r="B845" s="239"/>
      <c r="C845" s="239"/>
      <c r="D845" s="239"/>
      <c r="E845" s="239"/>
      <c r="F845" s="239"/>
      <c r="G845" s="239"/>
      <c r="H845" s="239"/>
      <c r="I845" s="239"/>
      <c r="J845" s="239"/>
      <c r="K845" s="239"/>
      <c r="L845" s="239"/>
      <c r="M845" s="239"/>
      <c r="N845" s="239"/>
      <c r="O845" s="239"/>
      <c r="P845" s="239"/>
      <c r="Q845" s="239"/>
      <c r="R845" s="239"/>
      <c r="S845" s="239"/>
      <c r="T845" s="239"/>
      <c r="U845" s="239"/>
      <c r="V845" s="239"/>
      <c r="W845" s="239"/>
      <c r="X845" s="239"/>
      <c r="Y845" s="239"/>
      <c r="Z845" s="239"/>
    </row>
    <row r="846" spans="1:26" ht="14.25" customHeight="1">
      <c r="A846" s="239"/>
      <c r="B846" s="239"/>
      <c r="C846" s="239"/>
      <c r="D846" s="239"/>
      <c r="E846" s="239"/>
      <c r="F846" s="239"/>
      <c r="G846" s="239"/>
      <c r="H846" s="239"/>
      <c r="I846" s="239"/>
      <c r="J846" s="239"/>
      <c r="K846" s="239"/>
      <c r="L846" s="239"/>
      <c r="M846" s="239"/>
      <c r="N846" s="239"/>
      <c r="O846" s="239"/>
      <c r="P846" s="239"/>
      <c r="Q846" s="239"/>
      <c r="R846" s="239"/>
      <c r="S846" s="239"/>
      <c r="T846" s="239"/>
      <c r="U846" s="239"/>
      <c r="V846" s="239"/>
      <c r="W846" s="239"/>
      <c r="X846" s="239"/>
      <c r="Y846" s="239"/>
      <c r="Z846" s="239"/>
    </row>
    <row r="847" spans="1:26" ht="14.25" customHeight="1">
      <c r="A847" s="239"/>
      <c r="B847" s="239"/>
      <c r="C847" s="239"/>
      <c r="D847" s="239"/>
      <c r="E847" s="239"/>
      <c r="F847" s="239"/>
      <c r="G847" s="239"/>
      <c r="H847" s="239"/>
      <c r="I847" s="239"/>
      <c r="J847" s="239"/>
      <c r="K847" s="239"/>
      <c r="L847" s="239"/>
      <c r="M847" s="239"/>
      <c r="N847" s="239"/>
      <c r="O847" s="239"/>
      <c r="P847" s="239"/>
      <c r="Q847" s="239"/>
      <c r="R847" s="239"/>
      <c r="S847" s="239"/>
      <c r="T847" s="239"/>
      <c r="U847" s="239"/>
      <c r="V847" s="239"/>
      <c r="W847" s="239"/>
      <c r="X847" s="239"/>
      <c r="Y847" s="239"/>
      <c r="Z847" s="239"/>
    </row>
    <row r="848" spans="1:26" ht="14.25" customHeight="1">
      <c r="A848" s="239"/>
      <c r="B848" s="239"/>
      <c r="C848" s="239"/>
      <c r="D848" s="239"/>
      <c r="E848" s="239"/>
      <c r="F848" s="239"/>
      <c r="G848" s="239"/>
      <c r="H848" s="239"/>
      <c r="I848" s="239"/>
      <c r="J848" s="239"/>
      <c r="K848" s="239"/>
      <c r="L848" s="239"/>
      <c r="M848" s="239"/>
      <c r="N848" s="239"/>
      <c r="O848" s="239"/>
      <c r="P848" s="239"/>
      <c r="Q848" s="239"/>
      <c r="R848" s="239"/>
      <c r="S848" s="239"/>
      <c r="T848" s="239"/>
      <c r="U848" s="239"/>
      <c r="V848" s="239"/>
      <c r="W848" s="239"/>
      <c r="X848" s="239"/>
      <c r="Y848" s="239"/>
      <c r="Z848" s="239"/>
    </row>
    <row r="849" spans="1:26" ht="14.25" customHeight="1">
      <c r="A849" s="239"/>
      <c r="B849" s="239"/>
      <c r="C849" s="239"/>
      <c r="D849" s="239"/>
      <c r="E849" s="239"/>
      <c r="F849" s="239"/>
      <c r="G849" s="239"/>
      <c r="H849" s="239"/>
      <c r="I849" s="239"/>
      <c r="J849" s="239"/>
      <c r="K849" s="239"/>
      <c r="L849" s="239"/>
      <c r="M849" s="239"/>
      <c r="N849" s="239"/>
      <c r="O849" s="239"/>
      <c r="P849" s="239"/>
      <c r="Q849" s="239"/>
      <c r="R849" s="239"/>
      <c r="S849" s="239"/>
      <c r="T849" s="239"/>
      <c r="U849" s="239"/>
      <c r="V849" s="239"/>
      <c r="W849" s="239"/>
      <c r="X849" s="239"/>
      <c r="Y849" s="239"/>
      <c r="Z849" s="239"/>
    </row>
    <row r="850" spans="1:26" ht="14.25" customHeight="1">
      <c r="A850" s="239"/>
      <c r="B850" s="239"/>
      <c r="C850" s="239"/>
      <c r="D850" s="239"/>
      <c r="E850" s="239"/>
      <c r="F850" s="239"/>
      <c r="G850" s="239"/>
      <c r="H850" s="239"/>
      <c r="I850" s="239"/>
      <c r="J850" s="239"/>
      <c r="K850" s="239"/>
      <c r="L850" s="239"/>
      <c r="M850" s="239"/>
      <c r="N850" s="239"/>
      <c r="O850" s="239"/>
      <c r="P850" s="239"/>
      <c r="Q850" s="239"/>
      <c r="R850" s="239"/>
      <c r="S850" s="239"/>
      <c r="T850" s="239"/>
      <c r="U850" s="239"/>
      <c r="V850" s="239"/>
      <c r="W850" s="239"/>
      <c r="X850" s="239"/>
      <c r="Y850" s="239"/>
      <c r="Z850" s="239"/>
    </row>
    <row r="851" spans="1:26" ht="14.25" customHeight="1">
      <c r="A851" s="239"/>
      <c r="B851" s="239"/>
      <c r="C851" s="239"/>
      <c r="D851" s="239"/>
      <c r="E851" s="239"/>
      <c r="F851" s="239"/>
      <c r="G851" s="239"/>
      <c r="H851" s="239"/>
      <c r="I851" s="239"/>
      <c r="J851" s="239"/>
      <c r="K851" s="239"/>
      <c r="L851" s="239"/>
      <c r="M851" s="239"/>
      <c r="N851" s="239"/>
      <c r="O851" s="239"/>
      <c r="P851" s="239"/>
      <c r="Q851" s="239"/>
      <c r="R851" s="239"/>
      <c r="S851" s="239"/>
      <c r="T851" s="239"/>
      <c r="U851" s="239"/>
      <c r="V851" s="239"/>
      <c r="W851" s="239"/>
      <c r="X851" s="239"/>
      <c r="Y851" s="239"/>
      <c r="Z851" s="239"/>
    </row>
    <row r="852" spans="1:26" ht="14.25" customHeight="1">
      <c r="A852" s="239"/>
      <c r="B852" s="239"/>
      <c r="C852" s="239"/>
      <c r="D852" s="239"/>
      <c r="E852" s="239"/>
      <c r="F852" s="239"/>
      <c r="G852" s="239"/>
      <c r="H852" s="239"/>
      <c r="I852" s="239"/>
      <c r="J852" s="239"/>
      <c r="K852" s="239"/>
      <c r="L852" s="239"/>
      <c r="M852" s="239"/>
      <c r="N852" s="239"/>
      <c r="O852" s="239"/>
      <c r="P852" s="239"/>
      <c r="Q852" s="239"/>
      <c r="R852" s="239"/>
      <c r="S852" s="239"/>
      <c r="T852" s="239"/>
      <c r="U852" s="239"/>
      <c r="V852" s="239"/>
      <c r="W852" s="239"/>
      <c r="X852" s="239"/>
      <c r="Y852" s="239"/>
      <c r="Z852" s="239"/>
    </row>
    <row r="853" spans="1:26" ht="14.25" customHeight="1">
      <c r="A853" s="239"/>
      <c r="B853" s="239"/>
      <c r="C853" s="239"/>
      <c r="D853" s="239"/>
      <c r="E853" s="239"/>
      <c r="F853" s="239"/>
      <c r="G853" s="239"/>
      <c r="H853" s="239"/>
      <c r="I853" s="239"/>
      <c r="J853" s="239"/>
      <c r="K853" s="239"/>
      <c r="L853" s="239"/>
      <c r="M853" s="239"/>
      <c r="N853" s="239"/>
      <c r="O853" s="239"/>
      <c r="P853" s="239"/>
      <c r="Q853" s="239"/>
      <c r="R853" s="239"/>
      <c r="S853" s="239"/>
      <c r="T853" s="239"/>
      <c r="U853" s="239"/>
      <c r="V853" s="239"/>
      <c r="W853" s="239"/>
      <c r="X853" s="239"/>
      <c r="Y853" s="239"/>
      <c r="Z853" s="239"/>
    </row>
    <row r="854" spans="1:26" ht="14.25" customHeight="1">
      <c r="A854" s="239"/>
      <c r="B854" s="239"/>
      <c r="C854" s="239"/>
      <c r="D854" s="239"/>
      <c r="E854" s="239"/>
      <c r="F854" s="239"/>
      <c r="G854" s="239"/>
      <c r="H854" s="239"/>
      <c r="I854" s="239"/>
      <c r="J854" s="239"/>
      <c r="K854" s="239"/>
      <c r="L854" s="239"/>
      <c r="M854" s="239"/>
      <c r="N854" s="239"/>
      <c r="O854" s="239"/>
      <c r="P854" s="239"/>
      <c r="Q854" s="239"/>
      <c r="R854" s="239"/>
      <c r="S854" s="239"/>
      <c r="T854" s="239"/>
      <c r="U854" s="239"/>
      <c r="V854" s="239"/>
      <c r="W854" s="239"/>
      <c r="X854" s="239"/>
      <c r="Y854" s="239"/>
      <c r="Z854" s="239"/>
    </row>
    <row r="855" spans="1:26" ht="14.25" customHeight="1">
      <c r="A855" s="239"/>
      <c r="B855" s="239"/>
      <c r="C855" s="239"/>
      <c r="D855" s="239"/>
      <c r="E855" s="239"/>
      <c r="F855" s="239"/>
      <c r="G855" s="239"/>
      <c r="H855" s="239"/>
      <c r="I855" s="239"/>
      <c r="J855" s="239"/>
      <c r="K855" s="239"/>
      <c r="L855" s="239"/>
      <c r="M855" s="239"/>
      <c r="N855" s="239"/>
      <c r="O855" s="239"/>
      <c r="P855" s="239"/>
      <c r="Q855" s="239"/>
      <c r="R855" s="239"/>
      <c r="S855" s="239"/>
      <c r="T855" s="239"/>
      <c r="U855" s="239"/>
      <c r="V855" s="239"/>
      <c r="W855" s="239"/>
      <c r="X855" s="239"/>
      <c r="Y855" s="239"/>
      <c r="Z855" s="239"/>
    </row>
    <row r="856" spans="1:26" ht="14.25" customHeight="1">
      <c r="A856" s="239"/>
      <c r="B856" s="239"/>
      <c r="C856" s="239"/>
      <c r="D856" s="239"/>
      <c r="E856" s="239"/>
      <c r="F856" s="239"/>
      <c r="G856" s="239"/>
      <c r="H856" s="239"/>
      <c r="I856" s="239"/>
      <c r="J856" s="239"/>
      <c r="K856" s="239"/>
      <c r="L856" s="239"/>
      <c r="M856" s="239"/>
      <c r="N856" s="239"/>
      <c r="O856" s="239"/>
      <c r="P856" s="239"/>
      <c r="Q856" s="239"/>
      <c r="R856" s="239"/>
      <c r="S856" s="239"/>
      <c r="T856" s="239"/>
      <c r="U856" s="239"/>
      <c r="V856" s="239"/>
      <c r="W856" s="239"/>
      <c r="X856" s="239"/>
      <c r="Y856" s="239"/>
      <c r="Z856" s="239"/>
    </row>
    <row r="857" spans="1:26" ht="14.25" customHeight="1">
      <c r="A857" s="239"/>
      <c r="B857" s="239"/>
      <c r="C857" s="239"/>
      <c r="D857" s="239"/>
      <c r="E857" s="239"/>
      <c r="F857" s="239"/>
      <c r="G857" s="239"/>
      <c r="H857" s="239"/>
      <c r="I857" s="239"/>
      <c r="J857" s="239"/>
      <c r="K857" s="239"/>
      <c r="L857" s="239"/>
      <c r="M857" s="239"/>
      <c r="N857" s="239"/>
      <c r="O857" s="239"/>
      <c r="P857" s="239"/>
      <c r="Q857" s="239"/>
      <c r="R857" s="239"/>
      <c r="S857" s="239"/>
      <c r="T857" s="239"/>
      <c r="U857" s="239"/>
      <c r="V857" s="239"/>
      <c r="W857" s="239"/>
      <c r="X857" s="239"/>
      <c r="Y857" s="239"/>
      <c r="Z857" s="239"/>
    </row>
    <row r="858" spans="1:26" ht="14.25" customHeight="1">
      <c r="A858" s="239"/>
      <c r="B858" s="239"/>
      <c r="C858" s="239"/>
      <c r="D858" s="239"/>
      <c r="E858" s="239"/>
      <c r="F858" s="239"/>
      <c r="G858" s="239"/>
      <c r="H858" s="239"/>
      <c r="I858" s="239"/>
      <c r="J858" s="239"/>
      <c r="K858" s="239"/>
      <c r="L858" s="239"/>
      <c r="M858" s="239"/>
      <c r="N858" s="239"/>
      <c r="O858" s="239"/>
      <c r="P858" s="239"/>
      <c r="Q858" s="239"/>
      <c r="R858" s="239"/>
      <c r="S858" s="239"/>
      <c r="T858" s="239"/>
      <c r="U858" s="239"/>
      <c r="V858" s="239"/>
      <c r="W858" s="239"/>
      <c r="X858" s="239"/>
      <c r="Y858" s="239"/>
      <c r="Z858" s="239"/>
    </row>
    <row r="859" spans="1:26" ht="14.25" customHeight="1">
      <c r="A859" s="239"/>
      <c r="B859" s="239"/>
      <c r="C859" s="239"/>
      <c r="D859" s="239"/>
      <c r="E859" s="239"/>
      <c r="F859" s="239"/>
      <c r="G859" s="239"/>
      <c r="H859" s="239"/>
      <c r="I859" s="239"/>
      <c r="J859" s="239"/>
      <c r="K859" s="239"/>
      <c r="L859" s="239"/>
      <c r="M859" s="239"/>
      <c r="N859" s="239"/>
      <c r="O859" s="239"/>
      <c r="P859" s="239"/>
      <c r="Q859" s="239"/>
      <c r="R859" s="239"/>
      <c r="S859" s="239"/>
      <c r="T859" s="239"/>
      <c r="U859" s="239"/>
      <c r="V859" s="239"/>
      <c r="W859" s="239"/>
      <c r="X859" s="239"/>
      <c r="Y859" s="239"/>
      <c r="Z859" s="239"/>
    </row>
    <row r="860" spans="1:26" ht="14.25" customHeight="1">
      <c r="A860" s="239"/>
      <c r="B860" s="239"/>
      <c r="C860" s="239"/>
      <c r="D860" s="239"/>
      <c r="E860" s="239"/>
      <c r="F860" s="239"/>
      <c r="G860" s="239"/>
      <c r="H860" s="239"/>
      <c r="I860" s="239"/>
      <c r="J860" s="239"/>
      <c r="K860" s="239"/>
      <c r="L860" s="239"/>
      <c r="M860" s="239"/>
      <c r="N860" s="239"/>
      <c r="O860" s="239"/>
      <c r="P860" s="239"/>
      <c r="Q860" s="239"/>
      <c r="R860" s="239"/>
      <c r="S860" s="239"/>
      <c r="T860" s="239"/>
      <c r="U860" s="239"/>
      <c r="V860" s="239"/>
      <c r="W860" s="239"/>
      <c r="X860" s="239"/>
      <c r="Y860" s="239"/>
      <c r="Z860" s="239"/>
    </row>
    <row r="861" spans="1:26" ht="14.25" customHeight="1">
      <c r="A861" s="239"/>
      <c r="B861" s="239"/>
      <c r="C861" s="239"/>
      <c r="D861" s="239"/>
      <c r="E861" s="239"/>
      <c r="F861" s="239"/>
      <c r="G861" s="239"/>
      <c r="H861" s="239"/>
      <c r="I861" s="239"/>
      <c r="J861" s="239"/>
      <c r="K861" s="239"/>
      <c r="L861" s="239"/>
      <c r="M861" s="239"/>
      <c r="N861" s="239"/>
      <c r="O861" s="239"/>
      <c r="P861" s="239"/>
      <c r="Q861" s="239"/>
      <c r="R861" s="239"/>
      <c r="S861" s="239"/>
      <c r="T861" s="239"/>
      <c r="U861" s="239"/>
      <c r="V861" s="239"/>
      <c r="W861" s="239"/>
      <c r="X861" s="239"/>
      <c r="Y861" s="239"/>
      <c r="Z861" s="239"/>
    </row>
    <row r="862" spans="1:26" ht="14.25" customHeight="1">
      <c r="A862" s="239"/>
      <c r="B862" s="239"/>
      <c r="C862" s="239"/>
      <c r="D862" s="239"/>
      <c r="E862" s="239"/>
      <c r="F862" s="239"/>
      <c r="G862" s="239"/>
      <c r="H862" s="239"/>
      <c r="I862" s="239"/>
      <c r="J862" s="239"/>
      <c r="K862" s="239"/>
      <c r="L862" s="239"/>
      <c r="M862" s="239"/>
      <c r="N862" s="239"/>
      <c r="O862" s="239"/>
      <c r="P862" s="239"/>
      <c r="Q862" s="239"/>
      <c r="R862" s="239"/>
      <c r="S862" s="239"/>
      <c r="T862" s="239"/>
      <c r="U862" s="239"/>
      <c r="V862" s="239"/>
      <c r="W862" s="239"/>
      <c r="X862" s="239"/>
      <c r="Y862" s="239"/>
      <c r="Z862" s="239"/>
    </row>
    <row r="863" spans="1:26" ht="14.25" customHeight="1">
      <c r="A863" s="239"/>
      <c r="B863" s="239"/>
      <c r="C863" s="239"/>
      <c r="D863" s="239"/>
      <c r="E863" s="239"/>
      <c r="F863" s="239"/>
      <c r="G863" s="239"/>
      <c r="H863" s="239"/>
      <c r="I863" s="239"/>
      <c r="J863" s="239"/>
      <c r="K863" s="239"/>
      <c r="L863" s="239"/>
      <c r="M863" s="239"/>
      <c r="N863" s="239"/>
      <c r="O863" s="239"/>
      <c r="P863" s="239"/>
      <c r="Q863" s="239"/>
      <c r="R863" s="239"/>
      <c r="S863" s="239"/>
      <c r="T863" s="239"/>
      <c r="U863" s="239"/>
      <c r="V863" s="239"/>
      <c r="W863" s="239"/>
      <c r="X863" s="239"/>
      <c r="Y863" s="239"/>
      <c r="Z863" s="239"/>
    </row>
    <row r="864" spans="1:26" ht="14.25" customHeight="1">
      <c r="A864" s="239"/>
      <c r="B864" s="239"/>
      <c r="C864" s="239"/>
      <c r="D864" s="239"/>
      <c r="E864" s="239"/>
      <c r="F864" s="239"/>
      <c r="G864" s="239"/>
      <c r="H864" s="239"/>
      <c r="I864" s="239"/>
      <c r="J864" s="239"/>
      <c r="K864" s="239"/>
      <c r="L864" s="239"/>
      <c r="M864" s="239"/>
      <c r="N864" s="239"/>
      <c r="O864" s="239"/>
      <c r="P864" s="239"/>
      <c r="Q864" s="239"/>
      <c r="R864" s="239"/>
      <c r="S864" s="239"/>
      <c r="T864" s="239"/>
      <c r="U864" s="239"/>
      <c r="V864" s="239"/>
      <c r="W864" s="239"/>
      <c r="X864" s="239"/>
      <c r="Y864" s="239"/>
      <c r="Z864" s="239"/>
    </row>
    <row r="865" spans="1:26" ht="14.25" customHeight="1">
      <c r="A865" s="239"/>
      <c r="B865" s="239"/>
      <c r="C865" s="239"/>
      <c r="D865" s="239"/>
      <c r="E865" s="239"/>
      <c r="F865" s="239"/>
      <c r="G865" s="239"/>
      <c r="H865" s="239"/>
      <c r="I865" s="239"/>
      <c r="J865" s="239"/>
      <c r="K865" s="239"/>
      <c r="L865" s="239"/>
      <c r="M865" s="239"/>
      <c r="N865" s="239"/>
      <c r="O865" s="239"/>
      <c r="P865" s="239"/>
      <c r="Q865" s="239"/>
      <c r="R865" s="239"/>
      <c r="S865" s="239"/>
      <c r="T865" s="239"/>
      <c r="U865" s="239"/>
      <c r="V865" s="239"/>
      <c r="W865" s="239"/>
      <c r="X865" s="239"/>
      <c r="Y865" s="239"/>
      <c r="Z865" s="239"/>
    </row>
    <row r="866" spans="1:26" ht="14.25" customHeight="1">
      <c r="A866" s="239"/>
      <c r="B866" s="239"/>
      <c r="C866" s="239"/>
      <c r="D866" s="239"/>
      <c r="E866" s="239"/>
      <c r="F866" s="239"/>
      <c r="G866" s="239"/>
      <c r="H866" s="239"/>
      <c r="I866" s="239"/>
      <c r="J866" s="239"/>
      <c r="K866" s="239"/>
      <c r="L866" s="239"/>
      <c r="M866" s="239"/>
      <c r="N866" s="239"/>
      <c r="O866" s="239"/>
      <c r="P866" s="239"/>
      <c r="Q866" s="239"/>
      <c r="R866" s="239"/>
      <c r="S866" s="239"/>
      <c r="T866" s="239"/>
      <c r="U866" s="239"/>
      <c r="V866" s="239"/>
      <c r="W866" s="239"/>
      <c r="X866" s="239"/>
      <c r="Y866" s="239"/>
      <c r="Z866" s="239"/>
    </row>
    <row r="867" spans="1:26" ht="14.25" customHeight="1">
      <c r="A867" s="239"/>
      <c r="B867" s="239"/>
      <c r="C867" s="239"/>
      <c r="D867" s="239"/>
      <c r="E867" s="239"/>
      <c r="F867" s="239"/>
      <c r="G867" s="239"/>
      <c r="H867" s="239"/>
      <c r="I867" s="239"/>
      <c r="J867" s="239"/>
      <c r="K867" s="239"/>
      <c r="L867" s="239"/>
      <c r="M867" s="239"/>
      <c r="N867" s="239"/>
      <c r="O867" s="239"/>
      <c r="P867" s="239"/>
      <c r="Q867" s="239"/>
      <c r="R867" s="239"/>
      <c r="S867" s="239"/>
      <c r="T867" s="239"/>
      <c r="U867" s="239"/>
      <c r="V867" s="239"/>
      <c r="W867" s="239"/>
      <c r="X867" s="239"/>
      <c r="Y867" s="239"/>
      <c r="Z867" s="239"/>
    </row>
    <row r="868" spans="1:26" ht="14.25" customHeight="1">
      <c r="A868" s="239"/>
      <c r="B868" s="239"/>
      <c r="C868" s="239"/>
      <c r="D868" s="239"/>
      <c r="E868" s="239"/>
      <c r="F868" s="239"/>
      <c r="G868" s="239"/>
      <c r="H868" s="239"/>
      <c r="I868" s="239"/>
      <c r="J868" s="239"/>
      <c r="K868" s="239"/>
      <c r="L868" s="239"/>
      <c r="M868" s="239"/>
      <c r="N868" s="239"/>
      <c r="O868" s="239"/>
      <c r="P868" s="239"/>
      <c r="Q868" s="239"/>
      <c r="R868" s="239"/>
      <c r="S868" s="239"/>
      <c r="T868" s="239"/>
      <c r="U868" s="239"/>
      <c r="V868" s="239"/>
      <c r="W868" s="239"/>
      <c r="X868" s="239"/>
      <c r="Y868" s="239"/>
      <c r="Z868" s="239"/>
    </row>
    <row r="869" spans="1:26" ht="14.25" customHeight="1">
      <c r="A869" s="239"/>
      <c r="B869" s="239"/>
      <c r="C869" s="239"/>
      <c r="D869" s="239"/>
      <c r="E869" s="239"/>
      <c r="F869" s="239"/>
      <c r="G869" s="239"/>
      <c r="H869" s="239"/>
      <c r="I869" s="239"/>
      <c r="J869" s="239"/>
      <c r="K869" s="239"/>
      <c r="L869" s="239"/>
      <c r="M869" s="239"/>
      <c r="N869" s="239"/>
      <c r="O869" s="239"/>
      <c r="P869" s="239"/>
      <c r="Q869" s="239"/>
      <c r="R869" s="239"/>
      <c r="S869" s="239"/>
      <c r="T869" s="239"/>
      <c r="U869" s="239"/>
      <c r="V869" s="239"/>
      <c r="W869" s="239"/>
      <c r="X869" s="239"/>
      <c r="Y869" s="239"/>
      <c r="Z869" s="239"/>
    </row>
    <row r="870" spans="1:26" ht="14.25" customHeight="1">
      <c r="A870" s="239"/>
      <c r="B870" s="239"/>
      <c r="C870" s="239"/>
      <c r="D870" s="239"/>
      <c r="E870" s="239"/>
      <c r="F870" s="239"/>
      <c r="G870" s="239"/>
      <c r="H870" s="239"/>
      <c r="I870" s="239"/>
      <c r="J870" s="239"/>
      <c r="K870" s="239"/>
      <c r="L870" s="239"/>
      <c r="M870" s="239"/>
      <c r="N870" s="239"/>
      <c r="O870" s="239"/>
      <c r="P870" s="239"/>
      <c r="Q870" s="239"/>
      <c r="R870" s="239"/>
      <c r="S870" s="239"/>
      <c r="T870" s="239"/>
      <c r="U870" s="239"/>
      <c r="V870" s="239"/>
      <c r="W870" s="239"/>
      <c r="X870" s="239"/>
      <c r="Y870" s="239"/>
      <c r="Z870" s="239"/>
    </row>
    <row r="871" spans="1:26" ht="14.25" customHeight="1">
      <c r="A871" s="239"/>
      <c r="B871" s="239"/>
      <c r="C871" s="239"/>
      <c r="D871" s="239"/>
      <c r="E871" s="239"/>
      <c r="F871" s="239"/>
      <c r="G871" s="239"/>
      <c r="H871" s="239"/>
      <c r="I871" s="239"/>
      <c r="J871" s="239"/>
      <c r="K871" s="239"/>
      <c r="L871" s="239"/>
      <c r="M871" s="239"/>
      <c r="N871" s="239"/>
      <c r="O871" s="239"/>
      <c r="P871" s="239"/>
      <c r="Q871" s="239"/>
      <c r="R871" s="239"/>
      <c r="S871" s="239"/>
      <c r="T871" s="239"/>
      <c r="U871" s="239"/>
      <c r="V871" s="239"/>
      <c r="W871" s="239"/>
      <c r="X871" s="239"/>
      <c r="Y871" s="239"/>
      <c r="Z871" s="239"/>
    </row>
    <row r="872" spans="1:26" ht="14.25" customHeight="1">
      <c r="A872" s="239"/>
      <c r="B872" s="239"/>
      <c r="C872" s="239"/>
      <c r="D872" s="239"/>
      <c r="E872" s="239"/>
      <c r="F872" s="239"/>
      <c r="G872" s="239"/>
      <c r="H872" s="239"/>
      <c r="I872" s="239"/>
      <c r="J872" s="239"/>
      <c r="K872" s="239"/>
      <c r="L872" s="239"/>
      <c r="M872" s="239"/>
      <c r="N872" s="239"/>
      <c r="O872" s="239"/>
      <c r="P872" s="239"/>
      <c r="Q872" s="239"/>
      <c r="R872" s="239"/>
      <c r="S872" s="239"/>
      <c r="T872" s="239"/>
      <c r="U872" s="239"/>
      <c r="V872" s="239"/>
      <c r="W872" s="239"/>
      <c r="X872" s="239"/>
      <c r="Y872" s="239"/>
      <c r="Z872" s="239"/>
    </row>
    <row r="873" spans="1:26" ht="14.25" customHeight="1">
      <c r="A873" s="239"/>
      <c r="B873" s="239"/>
      <c r="C873" s="239"/>
      <c r="D873" s="239"/>
      <c r="E873" s="239"/>
      <c r="F873" s="239"/>
      <c r="G873" s="239"/>
      <c r="H873" s="239"/>
      <c r="I873" s="239"/>
      <c r="J873" s="239"/>
      <c r="K873" s="239"/>
      <c r="L873" s="239"/>
      <c r="M873" s="239"/>
      <c r="N873" s="239"/>
      <c r="O873" s="239"/>
      <c r="P873" s="239"/>
      <c r="Q873" s="239"/>
      <c r="R873" s="239"/>
      <c r="S873" s="239"/>
      <c r="T873" s="239"/>
      <c r="U873" s="239"/>
      <c r="V873" s="239"/>
      <c r="W873" s="239"/>
      <c r="X873" s="239"/>
      <c r="Y873" s="239"/>
      <c r="Z873" s="239"/>
    </row>
    <row r="874" spans="1:26" ht="14.25" customHeight="1">
      <c r="A874" s="239"/>
      <c r="B874" s="239"/>
      <c r="C874" s="239"/>
      <c r="D874" s="239"/>
      <c r="E874" s="239"/>
      <c r="F874" s="239"/>
      <c r="G874" s="239"/>
      <c r="H874" s="239"/>
      <c r="I874" s="239"/>
      <c r="J874" s="239"/>
      <c r="K874" s="239"/>
      <c r="L874" s="239"/>
      <c r="M874" s="239"/>
      <c r="N874" s="239"/>
      <c r="O874" s="239"/>
      <c r="P874" s="239"/>
      <c r="Q874" s="239"/>
      <c r="R874" s="239"/>
      <c r="S874" s="239"/>
      <c r="T874" s="239"/>
      <c r="U874" s="239"/>
      <c r="V874" s="239"/>
      <c r="W874" s="239"/>
      <c r="X874" s="239"/>
      <c r="Y874" s="239"/>
      <c r="Z874" s="239"/>
    </row>
    <row r="875" spans="1:26" ht="14.25" customHeight="1">
      <c r="A875" s="239"/>
      <c r="B875" s="239"/>
      <c r="C875" s="239"/>
      <c r="D875" s="239"/>
      <c r="E875" s="239"/>
      <c r="F875" s="239"/>
      <c r="G875" s="239"/>
      <c r="H875" s="239"/>
      <c r="I875" s="239"/>
      <c r="J875" s="239"/>
      <c r="K875" s="239"/>
      <c r="L875" s="239"/>
      <c r="M875" s="239"/>
      <c r="N875" s="239"/>
      <c r="O875" s="239"/>
      <c r="P875" s="239"/>
      <c r="Q875" s="239"/>
      <c r="R875" s="239"/>
      <c r="S875" s="239"/>
      <c r="T875" s="239"/>
      <c r="U875" s="239"/>
      <c r="V875" s="239"/>
      <c r="W875" s="239"/>
      <c r="X875" s="239"/>
      <c r="Y875" s="239"/>
      <c r="Z875" s="239"/>
    </row>
    <row r="876" spans="1:26" ht="14.25" customHeight="1">
      <c r="A876" s="239"/>
      <c r="B876" s="239"/>
      <c r="C876" s="239"/>
      <c r="D876" s="239"/>
      <c r="E876" s="239"/>
      <c r="F876" s="239"/>
      <c r="G876" s="239"/>
      <c r="H876" s="239"/>
      <c r="I876" s="239"/>
      <c r="J876" s="239"/>
      <c r="K876" s="239"/>
      <c r="L876" s="239"/>
      <c r="M876" s="239"/>
      <c r="N876" s="239"/>
      <c r="O876" s="239"/>
      <c r="P876" s="239"/>
      <c r="Q876" s="239"/>
      <c r="R876" s="239"/>
      <c r="S876" s="239"/>
      <c r="T876" s="239"/>
      <c r="U876" s="239"/>
      <c r="V876" s="239"/>
      <c r="W876" s="239"/>
      <c r="X876" s="239"/>
      <c r="Y876" s="239"/>
      <c r="Z876" s="239"/>
    </row>
    <row r="877" spans="1:26" ht="14.25" customHeight="1">
      <c r="A877" s="239"/>
      <c r="B877" s="239"/>
      <c r="C877" s="239"/>
      <c r="D877" s="239"/>
      <c r="E877" s="239"/>
      <c r="F877" s="239"/>
      <c r="G877" s="239"/>
      <c r="H877" s="239"/>
      <c r="I877" s="239"/>
      <c r="J877" s="239"/>
      <c r="K877" s="239"/>
      <c r="L877" s="239"/>
      <c r="M877" s="239"/>
      <c r="N877" s="239"/>
      <c r="O877" s="239"/>
      <c r="P877" s="239"/>
      <c r="Q877" s="239"/>
      <c r="R877" s="239"/>
      <c r="S877" s="239"/>
      <c r="T877" s="239"/>
      <c r="U877" s="239"/>
      <c r="V877" s="239"/>
      <c r="W877" s="239"/>
      <c r="X877" s="239"/>
      <c r="Y877" s="239"/>
      <c r="Z877" s="239"/>
    </row>
    <row r="878" spans="1:26" ht="14.25" customHeight="1">
      <c r="A878" s="239"/>
      <c r="B878" s="239"/>
      <c r="C878" s="239"/>
      <c r="D878" s="239"/>
      <c r="E878" s="239"/>
      <c r="F878" s="239"/>
      <c r="G878" s="239"/>
      <c r="H878" s="239"/>
      <c r="I878" s="239"/>
      <c r="J878" s="239"/>
      <c r="K878" s="239"/>
      <c r="L878" s="239"/>
      <c r="M878" s="239"/>
      <c r="N878" s="239"/>
      <c r="O878" s="239"/>
      <c r="P878" s="239"/>
      <c r="Q878" s="239"/>
      <c r="R878" s="239"/>
      <c r="S878" s="239"/>
      <c r="T878" s="239"/>
      <c r="U878" s="239"/>
      <c r="V878" s="239"/>
      <c r="W878" s="239"/>
      <c r="X878" s="239"/>
      <c r="Y878" s="239"/>
      <c r="Z878" s="239"/>
    </row>
    <row r="879" spans="1:26" ht="14.25" customHeight="1">
      <c r="A879" s="239"/>
      <c r="B879" s="239"/>
      <c r="C879" s="239"/>
      <c r="D879" s="239"/>
      <c r="E879" s="239"/>
      <c r="F879" s="239"/>
      <c r="G879" s="239"/>
      <c r="H879" s="239"/>
      <c r="I879" s="239"/>
      <c r="J879" s="239"/>
      <c r="K879" s="239"/>
      <c r="L879" s="239"/>
      <c r="M879" s="239"/>
      <c r="N879" s="239"/>
      <c r="O879" s="239"/>
      <c r="P879" s="239"/>
      <c r="Q879" s="239"/>
      <c r="R879" s="239"/>
      <c r="S879" s="239"/>
      <c r="T879" s="239"/>
      <c r="U879" s="239"/>
      <c r="V879" s="239"/>
      <c r="W879" s="239"/>
      <c r="X879" s="239"/>
      <c r="Y879" s="239"/>
      <c r="Z879" s="239"/>
    </row>
    <row r="880" spans="1:26" ht="14.25" customHeight="1">
      <c r="A880" s="239"/>
      <c r="B880" s="239"/>
      <c r="C880" s="239"/>
      <c r="D880" s="239"/>
      <c r="E880" s="239"/>
      <c r="F880" s="239"/>
      <c r="G880" s="239"/>
      <c r="H880" s="239"/>
      <c r="I880" s="239"/>
      <c r="J880" s="239"/>
      <c r="K880" s="239"/>
      <c r="L880" s="239"/>
      <c r="M880" s="239"/>
      <c r="N880" s="239"/>
      <c r="O880" s="239"/>
      <c r="P880" s="239"/>
      <c r="Q880" s="239"/>
      <c r="R880" s="239"/>
      <c r="S880" s="239"/>
      <c r="T880" s="239"/>
      <c r="U880" s="239"/>
      <c r="V880" s="239"/>
      <c r="W880" s="239"/>
      <c r="X880" s="239"/>
      <c r="Y880" s="239"/>
      <c r="Z880" s="239"/>
    </row>
    <row r="881" spans="1:26" ht="14.25" customHeight="1">
      <c r="A881" s="239"/>
      <c r="B881" s="239"/>
      <c r="C881" s="239"/>
      <c r="D881" s="239"/>
      <c r="E881" s="239"/>
      <c r="F881" s="239"/>
      <c r="G881" s="239"/>
      <c r="H881" s="239"/>
      <c r="I881" s="239"/>
      <c r="J881" s="239"/>
      <c r="K881" s="239"/>
      <c r="L881" s="239"/>
      <c r="M881" s="239"/>
      <c r="N881" s="239"/>
      <c r="O881" s="239"/>
      <c r="P881" s="239"/>
      <c r="Q881" s="239"/>
      <c r="R881" s="239"/>
      <c r="S881" s="239"/>
      <c r="T881" s="239"/>
      <c r="U881" s="239"/>
      <c r="V881" s="239"/>
      <c r="W881" s="239"/>
      <c r="X881" s="239"/>
      <c r="Y881" s="239"/>
      <c r="Z881" s="239"/>
    </row>
    <row r="882" spans="1:26" ht="14.25" customHeight="1">
      <c r="A882" s="239"/>
      <c r="B882" s="239"/>
      <c r="C882" s="239"/>
      <c r="D882" s="239"/>
      <c r="E882" s="239"/>
      <c r="F882" s="239"/>
      <c r="G882" s="239"/>
      <c r="H882" s="239"/>
      <c r="I882" s="239"/>
      <c r="J882" s="239"/>
      <c r="K882" s="239"/>
      <c r="L882" s="239"/>
      <c r="M882" s="239"/>
      <c r="N882" s="239"/>
      <c r="O882" s="239"/>
      <c r="P882" s="239"/>
      <c r="Q882" s="239"/>
      <c r="R882" s="239"/>
      <c r="S882" s="239"/>
      <c r="T882" s="239"/>
      <c r="U882" s="239"/>
      <c r="V882" s="239"/>
      <c r="W882" s="239"/>
      <c r="X882" s="239"/>
      <c r="Y882" s="239"/>
      <c r="Z882" s="239"/>
    </row>
    <row r="883" spans="1:26" ht="14.25" customHeight="1">
      <c r="A883" s="239"/>
      <c r="B883" s="239"/>
      <c r="C883" s="239"/>
      <c r="D883" s="239"/>
      <c r="E883" s="239"/>
      <c r="F883" s="239"/>
      <c r="G883" s="239"/>
      <c r="H883" s="239"/>
      <c r="I883" s="239"/>
      <c r="J883" s="239"/>
      <c r="K883" s="239"/>
      <c r="L883" s="239"/>
      <c r="M883" s="239"/>
      <c r="N883" s="239"/>
      <c r="O883" s="239"/>
      <c r="P883" s="239"/>
      <c r="Q883" s="239"/>
      <c r="R883" s="239"/>
      <c r="S883" s="239"/>
      <c r="T883" s="239"/>
      <c r="U883" s="239"/>
      <c r="V883" s="239"/>
      <c r="W883" s="239"/>
      <c r="X883" s="239"/>
      <c r="Y883" s="239"/>
      <c r="Z883" s="239"/>
    </row>
    <row r="884" spans="1:26" ht="14.25" customHeight="1">
      <c r="A884" s="239"/>
      <c r="B884" s="239"/>
      <c r="C884" s="239"/>
      <c r="D884" s="239"/>
      <c r="E884" s="239"/>
      <c r="F884" s="239"/>
      <c r="G884" s="239"/>
      <c r="H884" s="239"/>
      <c r="I884" s="239"/>
      <c r="J884" s="239"/>
      <c r="K884" s="239"/>
      <c r="L884" s="239"/>
      <c r="M884" s="239"/>
      <c r="N884" s="239"/>
      <c r="O884" s="239"/>
      <c r="P884" s="239"/>
      <c r="Q884" s="239"/>
      <c r="R884" s="239"/>
      <c r="S884" s="239"/>
      <c r="T884" s="239"/>
      <c r="U884" s="239"/>
      <c r="V884" s="239"/>
      <c r="W884" s="239"/>
      <c r="X884" s="239"/>
      <c r="Y884" s="239"/>
      <c r="Z884" s="239"/>
    </row>
    <row r="885" spans="1:26" ht="14.25" customHeight="1">
      <c r="A885" s="239"/>
      <c r="B885" s="239"/>
      <c r="C885" s="239"/>
      <c r="D885" s="239"/>
      <c r="E885" s="239"/>
      <c r="F885" s="239"/>
      <c r="G885" s="239"/>
      <c r="H885" s="239"/>
      <c r="I885" s="239"/>
      <c r="J885" s="239"/>
      <c r="K885" s="239"/>
      <c r="L885" s="239"/>
      <c r="M885" s="239"/>
      <c r="N885" s="239"/>
      <c r="O885" s="239"/>
      <c r="P885" s="239"/>
      <c r="Q885" s="239"/>
      <c r="R885" s="239"/>
      <c r="S885" s="239"/>
      <c r="T885" s="239"/>
      <c r="U885" s="239"/>
      <c r="V885" s="239"/>
      <c r="W885" s="239"/>
      <c r="X885" s="239"/>
      <c r="Y885" s="239"/>
      <c r="Z885" s="239"/>
    </row>
    <row r="886" spans="1:26" ht="14.25" customHeight="1">
      <c r="A886" s="239"/>
      <c r="B886" s="239"/>
      <c r="C886" s="239"/>
      <c r="D886" s="239"/>
      <c r="E886" s="239"/>
      <c r="F886" s="239"/>
      <c r="G886" s="239"/>
      <c r="H886" s="239"/>
      <c r="I886" s="239"/>
      <c r="J886" s="239"/>
      <c r="K886" s="239"/>
      <c r="L886" s="239"/>
      <c r="M886" s="239"/>
      <c r="N886" s="239"/>
      <c r="O886" s="239"/>
      <c r="P886" s="239"/>
      <c r="Q886" s="239"/>
      <c r="R886" s="239"/>
      <c r="S886" s="239"/>
      <c r="T886" s="239"/>
      <c r="U886" s="239"/>
      <c r="V886" s="239"/>
      <c r="W886" s="239"/>
      <c r="X886" s="239"/>
      <c r="Y886" s="239"/>
      <c r="Z886" s="239"/>
    </row>
    <row r="887" spans="1:26" ht="14.25" customHeight="1">
      <c r="A887" s="239"/>
      <c r="B887" s="239"/>
      <c r="C887" s="239"/>
      <c r="D887" s="239"/>
      <c r="E887" s="239"/>
      <c r="F887" s="239"/>
      <c r="G887" s="239"/>
      <c r="H887" s="239"/>
      <c r="I887" s="239"/>
      <c r="J887" s="239"/>
      <c r="K887" s="239"/>
      <c r="L887" s="239"/>
      <c r="M887" s="239"/>
      <c r="N887" s="239"/>
      <c r="O887" s="239"/>
      <c r="P887" s="239"/>
      <c r="Q887" s="239"/>
      <c r="R887" s="239"/>
      <c r="S887" s="239"/>
      <c r="T887" s="239"/>
      <c r="U887" s="239"/>
      <c r="V887" s="239"/>
      <c r="W887" s="239"/>
      <c r="X887" s="239"/>
      <c r="Y887" s="239"/>
      <c r="Z887" s="239"/>
    </row>
    <row r="888" spans="1:26" ht="14.25" customHeight="1">
      <c r="A888" s="239"/>
      <c r="B888" s="239"/>
      <c r="C888" s="239"/>
      <c r="D888" s="239"/>
      <c r="E888" s="239"/>
      <c r="F888" s="239"/>
      <c r="G888" s="239"/>
      <c r="H888" s="239"/>
      <c r="I888" s="239"/>
      <c r="J888" s="239"/>
      <c r="K888" s="239"/>
      <c r="L888" s="239"/>
      <c r="M888" s="239"/>
      <c r="N888" s="239"/>
      <c r="O888" s="239"/>
      <c r="P888" s="239"/>
      <c r="Q888" s="239"/>
      <c r="R888" s="239"/>
      <c r="S888" s="239"/>
      <c r="T888" s="239"/>
      <c r="U888" s="239"/>
      <c r="V888" s="239"/>
      <c r="W888" s="239"/>
      <c r="X888" s="239"/>
      <c r="Y888" s="239"/>
      <c r="Z888" s="239"/>
    </row>
    <row r="889" spans="1:26" ht="14.25" customHeight="1">
      <c r="A889" s="239"/>
      <c r="B889" s="239"/>
      <c r="C889" s="239"/>
      <c r="D889" s="239"/>
      <c r="E889" s="239"/>
      <c r="F889" s="239"/>
      <c r="G889" s="239"/>
      <c r="H889" s="239"/>
      <c r="I889" s="239"/>
      <c r="J889" s="239"/>
      <c r="K889" s="239"/>
      <c r="L889" s="239"/>
      <c r="M889" s="239"/>
      <c r="N889" s="239"/>
      <c r="O889" s="239"/>
      <c r="P889" s="239"/>
      <c r="Q889" s="239"/>
      <c r="R889" s="239"/>
      <c r="S889" s="239"/>
      <c r="T889" s="239"/>
      <c r="U889" s="239"/>
      <c r="V889" s="239"/>
      <c r="W889" s="239"/>
      <c r="X889" s="239"/>
      <c r="Y889" s="239"/>
      <c r="Z889" s="239"/>
    </row>
    <row r="890" spans="1:26" ht="14.25" customHeight="1">
      <c r="A890" s="239"/>
      <c r="B890" s="239"/>
      <c r="C890" s="239"/>
      <c r="D890" s="239"/>
      <c r="E890" s="239"/>
      <c r="F890" s="239"/>
      <c r="G890" s="239"/>
      <c r="H890" s="239"/>
      <c r="I890" s="239"/>
      <c r="J890" s="239"/>
      <c r="K890" s="239"/>
      <c r="L890" s="239"/>
      <c r="M890" s="239"/>
      <c r="N890" s="239"/>
      <c r="O890" s="239"/>
      <c r="P890" s="239"/>
      <c r="Q890" s="239"/>
      <c r="R890" s="239"/>
      <c r="S890" s="239"/>
      <c r="T890" s="239"/>
      <c r="U890" s="239"/>
      <c r="V890" s="239"/>
      <c r="W890" s="239"/>
      <c r="X890" s="239"/>
      <c r="Y890" s="239"/>
      <c r="Z890" s="239"/>
    </row>
    <row r="891" spans="1:26" ht="14.25" customHeight="1">
      <c r="A891" s="239"/>
      <c r="B891" s="239"/>
      <c r="C891" s="239"/>
      <c r="D891" s="239"/>
      <c r="E891" s="239"/>
      <c r="F891" s="239"/>
      <c r="G891" s="239"/>
      <c r="H891" s="239"/>
      <c r="I891" s="239"/>
      <c r="J891" s="239"/>
      <c r="K891" s="239"/>
      <c r="L891" s="239"/>
      <c r="M891" s="239"/>
      <c r="N891" s="239"/>
      <c r="O891" s="239"/>
      <c r="P891" s="239"/>
      <c r="Q891" s="239"/>
      <c r="R891" s="239"/>
      <c r="S891" s="239"/>
      <c r="T891" s="239"/>
      <c r="U891" s="239"/>
      <c r="V891" s="239"/>
      <c r="W891" s="239"/>
      <c r="X891" s="239"/>
      <c r="Y891" s="239"/>
      <c r="Z891" s="239"/>
    </row>
    <row r="892" spans="1:26" ht="14.25" customHeight="1">
      <c r="A892" s="239"/>
      <c r="B892" s="239"/>
      <c r="C892" s="239"/>
      <c r="D892" s="239"/>
      <c r="E892" s="239"/>
      <c r="F892" s="239"/>
      <c r="G892" s="239"/>
      <c r="H892" s="239"/>
      <c r="I892" s="239"/>
      <c r="J892" s="239"/>
      <c r="K892" s="239"/>
      <c r="L892" s="239"/>
      <c r="M892" s="239"/>
      <c r="N892" s="239"/>
      <c r="O892" s="239"/>
      <c r="P892" s="239"/>
      <c r="Q892" s="239"/>
      <c r="R892" s="239"/>
      <c r="S892" s="239"/>
      <c r="T892" s="239"/>
      <c r="U892" s="239"/>
      <c r="V892" s="239"/>
      <c r="W892" s="239"/>
      <c r="X892" s="239"/>
      <c r="Y892" s="239"/>
      <c r="Z892" s="239"/>
    </row>
    <row r="893" spans="1:26" ht="14.25" customHeight="1">
      <c r="A893" s="239"/>
      <c r="B893" s="239"/>
      <c r="C893" s="239"/>
      <c r="D893" s="239"/>
      <c r="E893" s="239"/>
      <c r="F893" s="239"/>
      <c r="G893" s="239"/>
      <c r="H893" s="239"/>
      <c r="I893" s="239"/>
      <c r="J893" s="239"/>
      <c r="K893" s="239"/>
      <c r="L893" s="239"/>
      <c r="M893" s="239"/>
      <c r="N893" s="239"/>
      <c r="O893" s="239"/>
      <c r="P893" s="239"/>
      <c r="Q893" s="239"/>
      <c r="R893" s="239"/>
      <c r="S893" s="239"/>
      <c r="T893" s="239"/>
      <c r="U893" s="239"/>
      <c r="V893" s="239"/>
      <c r="W893" s="239"/>
      <c r="X893" s="239"/>
      <c r="Y893" s="239"/>
      <c r="Z893" s="239"/>
    </row>
    <row r="894" spans="1:26" ht="14.25" customHeight="1">
      <c r="A894" s="239"/>
      <c r="B894" s="239"/>
      <c r="C894" s="239"/>
      <c r="D894" s="239"/>
      <c r="E894" s="239"/>
      <c r="F894" s="239"/>
      <c r="G894" s="239"/>
      <c r="H894" s="239"/>
      <c r="I894" s="239"/>
      <c r="J894" s="239"/>
      <c r="K894" s="239"/>
      <c r="L894" s="239"/>
      <c r="M894" s="239"/>
      <c r="N894" s="239"/>
      <c r="O894" s="239"/>
      <c r="P894" s="239"/>
      <c r="Q894" s="239"/>
      <c r="R894" s="239"/>
      <c r="S894" s="239"/>
      <c r="T894" s="239"/>
      <c r="U894" s="239"/>
      <c r="V894" s="239"/>
      <c r="W894" s="239"/>
      <c r="X894" s="239"/>
      <c r="Y894" s="239"/>
      <c r="Z894" s="239"/>
    </row>
    <row r="895" spans="1:26" ht="14.25" customHeight="1">
      <c r="A895" s="239"/>
      <c r="B895" s="239"/>
      <c r="C895" s="239"/>
      <c r="D895" s="239"/>
      <c r="E895" s="239"/>
      <c r="F895" s="239"/>
      <c r="G895" s="239"/>
      <c r="H895" s="239"/>
      <c r="I895" s="239"/>
      <c r="J895" s="239"/>
      <c r="K895" s="239"/>
      <c r="L895" s="239"/>
      <c r="M895" s="239"/>
      <c r="N895" s="239"/>
      <c r="O895" s="239"/>
      <c r="P895" s="239"/>
      <c r="Q895" s="239"/>
      <c r="R895" s="239"/>
      <c r="S895" s="239"/>
      <c r="T895" s="239"/>
      <c r="U895" s="239"/>
      <c r="V895" s="239"/>
      <c r="W895" s="239"/>
      <c r="X895" s="239"/>
      <c r="Y895" s="239"/>
      <c r="Z895" s="239"/>
    </row>
    <row r="896" spans="1:26" ht="14.25" customHeight="1">
      <c r="A896" s="239"/>
      <c r="B896" s="239"/>
      <c r="C896" s="239"/>
      <c r="D896" s="239"/>
      <c r="E896" s="239"/>
      <c r="F896" s="239"/>
      <c r="G896" s="239"/>
      <c r="H896" s="239"/>
      <c r="I896" s="239"/>
      <c r="J896" s="239"/>
      <c r="K896" s="239"/>
      <c r="L896" s="239"/>
      <c r="M896" s="239"/>
      <c r="N896" s="239"/>
      <c r="O896" s="239"/>
      <c r="P896" s="239"/>
      <c r="Q896" s="239"/>
      <c r="R896" s="239"/>
      <c r="S896" s="239"/>
      <c r="T896" s="239"/>
      <c r="U896" s="239"/>
      <c r="V896" s="239"/>
      <c r="W896" s="239"/>
      <c r="X896" s="239"/>
      <c r="Y896" s="239"/>
      <c r="Z896" s="239"/>
    </row>
    <row r="897" spans="1:26" ht="14.25" customHeight="1">
      <c r="A897" s="239"/>
      <c r="B897" s="239"/>
      <c r="C897" s="239"/>
      <c r="D897" s="239"/>
      <c r="E897" s="239"/>
      <c r="F897" s="239"/>
      <c r="G897" s="239"/>
      <c r="H897" s="239"/>
      <c r="I897" s="239"/>
      <c r="J897" s="239"/>
      <c r="K897" s="239"/>
      <c r="L897" s="239"/>
      <c r="M897" s="239"/>
      <c r="N897" s="239"/>
      <c r="O897" s="239"/>
      <c r="P897" s="239"/>
      <c r="Q897" s="239"/>
      <c r="R897" s="239"/>
      <c r="S897" s="239"/>
      <c r="T897" s="239"/>
      <c r="U897" s="239"/>
      <c r="V897" s="239"/>
      <c r="W897" s="239"/>
      <c r="X897" s="239"/>
      <c r="Y897" s="239"/>
      <c r="Z897" s="239"/>
    </row>
    <row r="898" spans="1:26" ht="14.25" customHeight="1">
      <c r="A898" s="239"/>
      <c r="B898" s="239"/>
      <c r="C898" s="239"/>
      <c r="D898" s="239"/>
      <c r="E898" s="239"/>
      <c r="F898" s="239"/>
      <c r="G898" s="239"/>
      <c r="H898" s="239"/>
      <c r="I898" s="239"/>
      <c r="J898" s="239"/>
      <c r="K898" s="239"/>
      <c r="L898" s="239"/>
      <c r="M898" s="239"/>
      <c r="N898" s="239"/>
      <c r="O898" s="239"/>
      <c r="P898" s="239"/>
      <c r="Q898" s="239"/>
      <c r="R898" s="239"/>
      <c r="S898" s="239"/>
      <c r="T898" s="239"/>
      <c r="U898" s="239"/>
      <c r="V898" s="239"/>
      <c r="W898" s="239"/>
      <c r="X898" s="239"/>
      <c r="Y898" s="239"/>
      <c r="Z898" s="239"/>
    </row>
    <row r="899" spans="1:26" ht="14.25" customHeight="1">
      <c r="A899" s="239"/>
      <c r="B899" s="239"/>
      <c r="C899" s="239"/>
      <c r="D899" s="239"/>
      <c r="E899" s="239"/>
      <c r="F899" s="239"/>
      <c r="G899" s="239"/>
      <c r="H899" s="239"/>
      <c r="I899" s="239"/>
      <c r="J899" s="239"/>
      <c r="K899" s="239"/>
      <c r="L899" s="239"/>
      <c r="M899" s="239"/>
      <c r="N899" s="239"/>
      <c r="O899" s="239"/>
      <c r="P899" s="239"/>
      <c r="Q899" s="239"/>
      <c r="R899" s="239"/>
      <c r="S899" s="239"/>
      <c r="T899" s="239"/>
      <c r="U899" s="239"/>
      <c r="V899" s="239"/>
      <c r="W899" s="239"/>
      <c r="X899" s="239"/>
      <c r="Y899" s="239"/>
      <c r="Z899" s="239"/>
    </row>
    <row r="900" spans="1:26" ht="14.25" customHeight="1">
      <c r="A900" s="239"/>
      <c r="B900" s="239"/>
      <c r="C900" s="239"/>
      <c r="D900" s="239"/>
      <c r="E900" s="239"/>
      <c r="F900" s="239"/>
      <c r="G900" s="239"/>
      <c r="H900" s="239"/>
      <c r="I900" s="239"/>
      <c r="J900" s="239"/>
      <c r="K900" s="239"/>
      <c r="L900" s="239"/>
      <c r="M900" s="239"/>
      <c r="N900" s="239"/>
      <c r="O900" s="239"/>
      <c r="P900" s="239"/>
      <c r="Q900" s="239"/>
      <c r="R900" s="239"/>
      <c r="S900" s="239"/>
      <c r="T900" s="239"/>
      <c r="U900" s="239"/>
      <c r="V900" s="239"/>
      <c r="W900" s="239"/>
      <c r="X900" s="239"/>
      <c r="Y900" s="239"/>
      <c r="Z900" s="239"/>
    </row>
    <row r="901" spans="1:26" ht="14.25" customHeight="1">
      <c r="A901" s="239"/>
      <c r="B901" s="239"/>
      <c r="C901" s="239"/>
      <c r="D901" s="239"/>
      <c r="E901" s="239"/>
      <c r="F901" s="239"/>
      <c r="G901" s="239"/>
      <c r="H901" s="239"/>
      <c r="I901" s="239"/>
      <c r="J901" s="239"/>
      <c r="K901" s="239"/>
      <c r="L901" s="239"/>
      <c r="M901" s="239"/>
      <c r="N901" s="239"/>
      <c r="O901" s="239"/>
      <c r="P901" s="239"/>
      <c r="Q901" s="239"/>
      <c r="R901" s="239"/>
      <c r="S901" s="239"/>
      <c r="T901" s="239"/>
      <c r="U901" s="239"/>
      <c r="V901" s="239"/>
      <c r="W901" s="239"/>
      <c r="X901" s="239"/>
      <c r="Y901" s="239"/>
      <c r="Z901" s="239"/>
    </row>
    <row r="902" spans="1:26" ht="14.25" customHeight="1">
      <c r="A902" s="239"/>
      <c r="B902" s="239"/>
      <c r="C902" s="239"/>
      <c r="D902" s="239"/>
      <c r="E902" s="239"/>
      <c r="F902" s="239"/>
      <c r="G902" s="239"/>
      <c r="H902" s="239"/>
      <c r="I902" s="239"/>
      <c r="J902" s="239"/>
      <c r="K902" s="239"/>
      <c r="L902" s="239"/>
      <c r="M902" s="239"/>
      <c r="N902" s="239"/>
      <c r="O902" s="239"/>
      <c r="P902" s="239"/>
      <c r="Q902" s="239"/>
      <c r="R902" s="239"/>
      <c r="S902" s="239"/>
      <c r="T902" s="239"/>
      <c r="U902" s="239"/>
      <c r="V902" s="239"/>
      <c r="W902" s="239"/>
      <c r="X902" s="239"/>
      <c r="Y902" s="239"/>
      <c r="Z902" s="239"/>
    </row>
    <row r="903" spans="1:26" ht="14.25" customHeight="1">
      <c r="A903" s="239"/>
      <c r="B903" s="239"/>
      <c r="C903" s="239"/>
      <c r="D903" s="239"/>
      <c r="E903" s="239"/>
      <c r="F903" s="239"/>
      <c r="G903" s="239"/>
      <c r="H903" s="239"/>
      <c r="I903" s="239"/>
      <c r="J903" s="239"/>
      <c r="K903" s="239"/>
      <c r="L903" s="239"/>
      <c r="M903" s="239"/>
      <c r="N903" s="239"/>
      <c r="O903" s="239"/>
      <c r="P903" s="239"/>
      <c r="Q903" s="239"/>
      <c r="R903" s="239"/>
      <c r="S903" s="239"/>
      <c r="T903" s="239"/>
      <c r="U903" s="239"/>
      <c r="V903" s="239"/>
      <c r="W903" s="239"/>
      <c r="X903" s="239"/>
      <c r="Y903" s="239"/>
      <c r="Z903" s="239"/>
    </row>
    <row r="904" spans="1:26" ht="14.25" customHeight="1">
      <c r="A904" s="239"/>
      <c r="B904" s="239"/>
      <c r="C904" s="239"/>
      <c r="D904" s="239"/>
      <c r="E904" s="239"/>
      <c r="F904" s="239"/>
      <c r="G904" s="239"/>
      <c r="H904" s="239"/>
      <c r="I904" s="239"/>
      <c r="J904" s="239"/>
      <c r="K904" s="239"/>
      <c r="L904" s="239"/>
      <c r="M904" s="239"/>
      <c r="N904" s="239"/>
      <c r="O904" s="239"/>
      <c r="P904" s="239"/>
      <c r="Q904" s="239"/>
      <c r="R904" s="239"/>
      <c r="S904" s="239"/>
      <c r="T904" s="239"/>
      <c r="U904" s="239"/>
      <c r="V904" s="239"/>
      <c r="W904" s="239"/>
      <c r="X904" s="239"/>
      <c r="Y904" s="239"/>
      <c r="Z904" s="239"/>
    </row>
    <row r="905" spans="1:26" ht="14.25" customHeight="1">
      <c r="A905" s="239"/>
      <c r="B905" s="239"/>
      <c r="C905" s="239"/>
      <c r="D905" s="239"/>
      <c r="E905" s="239"/>
      <c r="F905" s="239"/>
      <c r="G905" s="239"/>
      <c r="H905" s="239"/>
      <c r="I905" s="239"/>
      <c r="J905" s="239"/>
      <c r="K905" s="239"/>
      <c r="L905" s="239"/>
      <c r="M905" s="239"/>
      <c r="N905" s="239"/>
      <c r="O905" s="239"/>
      <c r="P905" s="239"/>
      <c r="Q905" s="239"/>
      <c r="R905" s="239"/>
      <c r="S905" s="239"/>
      <c r="T905" s="239"/>
      <c r="U905" s="239"/>
      <c r="V905" s="239"/>
      <c r="W905" s="239"/>
      <c r="X905" s="239"/>
      <c r="Y905" s="239"/>
      <c r="Z905" s="239"/>
    </row>
    <row r="906" spans="1:26" ht="14.25" customHeight="1">
      <c r="A906" s="239"/>
      <c r="B906" s="239"/>
      <c r="C906" s="239"/>
      <c r="D906" s="239"/>
      <c r="E906" s="239"/>
      <c r="F906" s="239"/>
      <c r="G906" s="239"/>
      <c r="H906" s="239"/>
      <c r="I906" s="239"/>
      <c r="J906" s="239"/>
      <c r="K906" s="239"/>
      <c r="L906" s="239"/>
      <c r="M906" s="239"/>
      <c r="N906" s="239"/>
      <c r="O906" s="239"/>
      <c r="P906" s="239"/>
      <c r="Q906" s="239"/>
      <c r="R906" s="239"/>
      <c r="S906" s="239"/>
      <c r="T906" s="239"/>
      <c r="U906" s="239"/>
      <c r="V906" s="239"/>
      <c r="W906" s="239"/>
      <c r="X906" s="239"/>
      <c r="Y906" s="239"/>
      <c r="Z906" s="239"/>
    </row>
    <row r="907" spans="1:26" ht="14.25" customHeight="1">
      <c r="A907" s="239"/>
      <c r="B907" s="239"/>
      <c r="C907" s="239"/>
      <c r="D907" s="239"/>
      <c r="E907" s="239"/>
      <c r="F907" s="239"/>
      <c r="G907" s="239"/>
      <c r="H907" s="239"/>
      <c r="I907" s="239"/>
      <c r="J907" s="239"/>
      <c r="K907" s="239"/>
      <c r="L907" s="239"/>
      <c r="M907" s="239"/>
      <c r="N907" s="239"/>
      <c r="O907" s="239"/>
      <c r="P907" s="239"/>
      <c r="Q907" s="239"/>
      <c r="R907" s="239"/>
      <c r="S907" s="239"/>
      <c r="T907" s="239"/>
      <c r="U907" s="239"/>
      <c r="V907" s="239"/>
      <c r="W907" s="239"/>
      <c r="X907" s="239"/>
      <c r="Y907" s="239"/>
      <c r="Z907" s="239"/>
    </row>
    <row r="908" spans="1:26" ht="14.25" customHeight="1">
      <c r="A908" s="239"/>
      <c r="B908" s="239"/>
      <c r="C908" s="239"/>
      <c r="D908" s="239"/>
      <c r="E908" s="239"/>
      <c r="F908" s="239"/>
      <c r="G908" s="239"/>
      <c r="H908" s="239"/>
      <c r="I908" s="239"/>
      <c r="J908" s="239"/>
      <c r="K908" s="239"/>
      <c r="L908" s="239"/>
      <c r="M908" s="239"/>
      <c r="N908" s="239"/>
      <c r="O908" s="239"/>
      <c r="P908" s="239"/>
      <c r="Q908" s="239"/>
      <c r="R908" s="239"/>
      <c r="S908" s="239"/>
      <c r="T908" s="239"/>
      <c r="U908" s="239"/>
      <c r="V908" s="239"/>
      <c r="W908" s="239"/>
      <c r="X908" s="239"/>
      <c r="Y908" s="239"/>
      <c r="Z908" s="239"/>
    </row>
    <row r="909" spans="1:26" ht="14.25" customHeight="1">
      <c r="A909" s="239"/>
      <c r="B909" s="239"/>
      <c r="C909" s="239"/>
      <c r="D909" s="239"/>
      <c r="E909" s="239"/>
      <c r="F909" s="239"/>
      <c r="G909" s="239"/>
      <c r="H909" s="239"/>
      <c r="I909" s="239"/>
      <c r="J909" s="239"/>
      <c r="K909" s="239"/>
      <c r="L909" s="239"/>
      <c r="M909" s="239"/>
      <c r="N909" s="239"/>
      <c r="O909" s="239"/>
      <c r="P909" s="239"/>
      <c r="Q909" s="239"/>
      <c r="R909" s="239"/>
      <c r="S909" s="239"/>
      <c r="T909" s="239"/>
      <c r="U909" s="239"/>
      <c r="V909" s="239"/>
      <c r="W909" s="239"/>
      <c r="X909" s="239"/>
      <c r="Y909" s="239"/>
      <c r="Z909" s="239"/>
    </row>
    <row r="910" spans="1:26" ht="14.25" customHeight="1">
      <c r="A910" s="239"/>
      <c r="B910" s="239"/>
      <c r="C910" s="239"/>
      <c r="D910" s="239"/>
      <c r="E910" s="239"/>
      <c r="F910" s="239"/>
      <c r="G910" s="239"/>
      <c r="H910" s="239"/>
      <c r="I910" s="239"/>
      <c r="J910" s="239"/>
      <c r="K910" s="239"/>
      <c r="L910" s="239"/>
      <c r="M910" s="239"/>
      <c r="N910" s="239"/>
      <c r="O910" s="239"/>
      <c r="P910" s="239"/>
      <c r="Q910" s="239"/>
      <c r="R910" s="239"/>
      <c r="S910" s="239"/>
      <c r="T910" s="239"/>
      <c r="U910" s="239"/>
      <c r="V910" s="239"/>
      <c r="W910" s="239"/>
      <c r="X910" s="239"/>
      <c r="Y910" s="239"/>
      <c r="Z910" s="239"/>
    </row>
    <row r="911" spans="1:26" ht="14.25" customHeight="1">
      <c r="A911" s="239"/>
      <c r="B911" s="239"/>
      <c r="C911" s="239"/>
      <c r="D911" s="239"/>
      <c r="E911" s="239"/>
      <c r="F911" s="239"/>
      <c r="G911" s="239"/>
      <c r="H911" s="239"/>
      <c r="I911" s="239"/>
      <c r="J911" s="239"/>
      <c r="K911" s="239"/>
      <c r="L911" s="239"/>
      <c r="M911" s="239"/>
      <c r="N911" s="239"/>
      <c r="O911" s="239"/>
      <c r="P911" s="239"/>
      <c r="Q911" s="239"/>
      <c r="R911" s="239"/>
      <c r="S911" s="239"/>
      <c r="T911" s="239"/>
      <c r="U911" s="239"/>
      <c r="V911" s="239"/>
      <c r="W911" s="239"/>
      <c r="X911" s="239"/>
      <c r="Y911" s="239"/>
      <c r="Z911" s="239"/>
    </row>
    <row r="912" spans="1:26" ht="14.25" customHeight="1">
      <c r="A912" s="239"/>
      <c r="B912" s="239"/>
      <c r="C912" s="239"/>
      <c r="D912" s="239"/>
      <c r="E912" s="239"/>
      <c r="F912" s="239"/>
      <c r="G912" s="239"/>
      <c r="H912" s="239"/>
      <c r="I912" s="239"/>
      <c r="J912" s="239"/>
      <c r="K912" s="239"/>
      <c r="L912" s="239"/>
      <c r="M912" s="239"/>
      <c r="N912" s="239"/>
      <c r="O912" s="239"/>
      <c r="P912" s="239"/>
      <c r="Q912" s="239"/>
      <c r="R912" s="239"/>
      <c r="S912" s="239"/>
      <c r="T912" s="239"/>
      <c r="U912" s="239"/>
      <c r="V912" s="239"/>
      <c r="W912" s="239"/>
      <c r="X912" s="239"/>
      <c r="Y912" s="239"/>
      <c r="Z912" s="239"/>
    </row>
    <row r="913" spans="1:26" ht="14.25" customHeight="1">
      <c r="A913" s="239"/>
      <c r="B913" s="239"/>
      <c r="C913" s="239"/>
      <c r="D913" s="239"/>
      <c r="E913" s="239"/>
      <c r="F913" s="239"/>
      <c r="G913" s="239"/>
      <c r="H913" s="239"/>
      <c r="I913" s="239"/>
      <c r="J913" s="239"/>
      <c r="K913" s="239"/>
      <c r="L913" s="239"/>
      <c r="M913" s="239"/>
      <c r="N913" s="239"/>
      <c r="O913" s="239"/>
      <c r="P913" s="239"/>
      <c r="Q913" s="239"/>
      <c r="R913" s="239"/>
      <c r="S913" s="239"/>
      <c r="T913" s="239"/>
      <c r="U913" s="239"/>
      <c r="V913" s="239"/>
      <c r="W913" s="239"/>
      <c r="X913" s="239"/>
      <c r="Y913" s="239"/>
      <c r="Z913" s="239"/>
    </row>
    <row r="914" spans="1:26" ht="14.25" customHeight="1">
      <c r="A914" s="239"/>
      <c r="B914" s="239"/>
      <c r="C914" s="239"/>
      <c r="D914" s="239"/>
      <c r="E914" s="239"/>
      <c r="F914" s="239"/>
      <c r="G914" s="239"/>
      <c r="H914" s="239"/>
      <c r="I914" s="239"/>
      <c r="J914" s="239"/>
      <c r="K914" s="239"/>
      <c r="L914" s="239"/>
      <c r="M914" s="239"/>
      <c r="N914" s="239"/>
      <c r="O914" s="239"/>
      <c r="P914" s="239"/>
      <c r="Q914" s="239"/>
      <c r="R914" s="239"/>
      <c r="S914" s="239"/>
      <c r="T914" s="239"/>
      <c r="U914" s="239"/>
      <c r="V914" s="239"/>
      <c r="W914" s="239"/>
      <c r="X914" s="239"/>
      <c r="Y914" s="239"/>
      <c r="Z914" s="239"/>
    </row>
    <row r="915" spans="1:26" ht="14.25" customHeight="1">
      <c r="A915" s="239"/>
      <c r="B915" s="239"/>
      <c r="C915" s="239"/>
      <c r="D915" s="239"/>
      <c r="E915" s="239"/>
      <c r="F915" s="239"/>
      <c r="G915" s="239"/>
      <c r="H915" s="239"/>
      <c r="I915" s="239"/>
      <c r="J915" s="239"/>
      <c r="K915" s="239"/>
      <c r="L915" s="239"/>
      <c r="M915" s="239"/>
      <c r="N915" s="239"/>
      <c r="O915" s="239"/>
      <c r="P915" s="239"/>
      <c r="Q915" s="239"/>
      <c r="R915" s="239"/>
      <c r="S915" s="239"/>
      <c r="T915" s="239"/>
      <c r="U915" s="239"/>
      <c r="V915" s="239"/>
      <c r="W915" s="239"/>
      <c r="X915" s="239"/>
      <c r="Y915" s="239"/>
      <c r="Z915" s="239"/>
    </row>
    <row r="916" spans="1:26" ht="14.25" customHeight="1">
      <c r="A916" s="239"/>
      <c r="B916" s="239"/>
      <c r="C916" s="239"/>
      <c r="D916" s="239"/>
      <c r="E916" s="239"/>
      <c r="F916" s="239"/>
      <c r="G916" s="239"/>
      <c r="H916" s="239"/>
      <c r="I916" s="239"/>
      <c r="J916" s="239"/>
      <c r="K916" s="239"/>
      <c r="L916" s="239"/>
      <c r="M916" s="239"/>
      <c r="N916" s="239"/>
      <c r="O916" s="239"/>
      <c r="P916" s="239"/>
      <c r="Q916" s="239"/>
      <c r="R916" s="239"/>
      <c r="S916" s="239"/>
      <c r="T916" s="239"/>
      <c r="U916" s="239"/>
      <c r="V916" s="239"/>
      <c r="W916" s="239"/>
      <c r="X916" s="239"/>
      <c r="Y916" s="239"/>
      <c r="Z916" s="239"/>
    </row>
    <row r="917" spans="1:26" ht="14.25" customHeight="1">
      <c r="A917" s="239"/>
      <c r="B917" s="239"/>
      <c r="C917" s="239"/>
      <c r="D917" s="239"/>
      <c r="E917" s="239"/>
      <c r="F917" s="239"/>
      <c r="G917" s="239"/>
      <c r="H917" s="239"/>
      <c r="I917" s="239"/>
      <c r="J917" s="239"/>
      <c r="K917" s="239"/>
      <c r="L917" s="239"/>
      <c r="M917" s="239"/>
      <c r="N917" s="239"/>
      <c r="O917" s="239"/>
      <c r="P917" s="239"/>
      <c r="Q917" s="239"/>
      <c r="R917" s="239"/>
      <c r="S917" s="239"/>
      <c r="T917" s="239"/>
      <c r="U917" s="239"/>
      <c r="V917" s="239"/>
      <c r="W917" s="239"/>
      <c r="X917" s="239"/>
      <c r="Y917" s="239"/>
      <c r="Z917" s="239"/>
    </row>
    <row r="918" spans="1:26" ht="14.25" customHeight="1">
      <c r="A918" s="239"/>
      <c r="B918" s="239"/>
      <c r="C918" s="239"/>
      <c r="D918" s="239"/>
      <c r="E918" s="239"/>
      <c r="F918" s="239"/>
      <c r="G918" s="239"/>
      <c r="H918" s="239"/>
      <c r="I918" s="239"/>
      <c r="J918" s="239"/>
      <c r="K918" s="239"/>
      <c r="L918" s="239"/>
      <c r="M918" s="239"/>
      <c r="N918" s="239"/>
      <c r="O918" s="239"/>
      <c r="P918" s="239"/>
      <c r="Q918" s="239"/>
      <c r="R918" s="239"/>
      <c r="S918" s="239"/>
      <c r="T918" s="239"/>
      <c r="U918" s="239"/>
      <c r="V918" s="239"/>
      <c r="W918" s="239"/>
      <c r="X918" s="239"/>
      <c r="Y918" s="239"/>
      <c r="Z918" s="239"/>
    </row>
    <row r="919" spans="1:26" ht="14.25" customHeight="1">
      <c r="A919" s="239"/>
      <c r="B919" s="239"/>
      <c r="C919" s="239"/>
      <c r="D919" s="239"/>
      <c r="E919" s="239"/>
      <c r="F919" s="239"/>
      <c r="G919" s="239"/>
      <c r="H919" s="239"/>
      <c r="I919" s="239"/>
      <c r="J919" s="239"/>
      <c r="K919" s="239"/>
      <c r="L919" s="239"/>
      <c r="M919" s="239"/>
      <c r="N919" s="239"/>
      <c r="O919" s="239"/>
      <c r="P919" s="239"/>
      <c r="Q919" s="239"/>
      <c r="R919" s="239"/>
      <c r="S919" s="239"/>
      <c r="T919" s="239"/>
      <c r="U919" s="239"/>
      <c r="V919" s="239"/>
      <c r="W919" s="239"/>
      <c r="X919" s="239"/>
      <c r="Y919" s="239"/>
      <c r="Z919" s="239"/>
    </row>
    <row r="920" spans="1:26" ht="14.25" customHeight="1">
      <c r="A920" s="239"/>
      <c r="B920" s="239"/>
      <c r="C920" s="239"/>
      <c r="D920" s="239"/>
      <c r="E920" s="239"/>
      <c r="F920" s="239"/>
      <c r="G920" s="239"/>
      <c r="H920" s="239"/>
      <c r="I920" s="239"/>
      <c r="J920" s="239"/>
      <c r="K920" s="239"/>
      <c r="L920" s="239"/>
      <c r="M920" s="239"/>
      <c r="N920" s="239"/>
      <c r="O920" s="239"/>
      <c r="P920" s="239"/>
      <c r="Q920" s="239"/>
      <c r="R920" s="239"/>
      <c r="S920" s="239"/>
      <c r="T920" s="239"/>
      <c r="U920" s="239"/>
      <c r="V920" s="239"/>
      <c r="W920" s="239"/>
      <c r="X920" s="239"/>
      <c r="Y920" s="239"/>
      <c r="Z920" s="239"/>
    </row>
    <row r="921" spans="1:26" ht="14.25" customHeight="1">
      <c r="A921" s="239"/>
      <c r="B921" s="239"/>
      <c r="C921" s="239"/>
      <c r="D921" s="239"/>
      <c r="E921" s="239"/>
      <c r="F921" s="239"/>
      <c r="G921" s="239"/>
      <c r="H921" s="239"/>
      <c r="I921" s="239"/>
      <c r="J921" s="239"/>
      <c r="K921" s="239"/>
      <c r="L921" s="239"/>
      <c r="M921" s="239"/>
      <c r="N921" s="239"/>
      <c r="O921" s="239"/>
      <c r="P921" s="239"/>
      <c r="Q921" s="239"/>
      <c r="R921" s="239"/>
      <c r="S921" s="239"/>
      <c r="T921" s="239"/>
      <c r="U921" s="239"/>
      <c r="V921" s="239"/>
      <c r="W921" s="239"/>
      <c r="X921" s="239"/>
      <c r="Y921" s="239"/>
      <c r="Z921" s="239"/>
    </row>
    <row r="922" spans="1:26" ht="14.25" customHeight="1">
      <c r="A922" s="239"/>
      <c r="B922" s="239"/>
      <c r="C922" s="239"/>
      <c r="D922" s="239"/>
      <c r="E922" s="239"/>
      <c r="F922" s="239"/>
      <c r="G922" s="239"/>
      <c r="H922" s="239"/>
      <c r="I922" s="239"/>
      <c r="J922" s="239"/>
      <c r="K922" s="239"/>
      <c r="L922" s="239"/>
      <c r="M922" s="239"/>
      <c r="N922" s="239"/>
      <c r="O922" s="239"/>
      <c r="P922" s="239"/>
      <c r="Q922" s="239"/>
      <c r="R922" s="239"/>
      <c r="S922" s="239"/>
      <c r="T922" s="239"/>
      <c r="U922" s="239"/>
      <c r="V922" s="239"/>
      <c r="W922" s="239"/>
      <c r="X922" s="239"/>
      <c r="Y922" s="239"/>
      <c r="Z922" s="239"/>
    </row>
    <row r="923" spans="1:26" ht="14.25" customHeight="1">
      <c r="A923" s="239"/>
      <c r="B923" s="239"/>
      <c r="C923" s="239"/>
      <c r="D923" s="239"/>
      <c r="E923" s="239"/>
      <c r="F923" s="239"/>
      <c r="G923" s="239"/>
      <c r="H923" s="239"/>
      <c r="I923" s="239"/>
      <c r="J923" s="239"/>
      <c r="K923" s="239"/>
      <c r="L923" s="239"/>
      <c r="M923" s="239"/>
      <c r="N923" s="239"/>
      <c r="O923" s="239"/>
      <c r="P923" s="239"/>
      <c r="Q923" s="239"/>
      <c r="R923" s="239"/>
      <c r="S923" s="239"/>
      <c r="T923" s="239"/>
      <c r="U923" s="239"/>
      <c r="V923" s="239"/>
      <c r="W923" s="239"/>
      <c r="X923" s="239"/>
      <c r="Y923" s="239"/>
      <c r="Z923" s="239"/>
    </row>
    <row r="924" spans="1:26" ht="14.25" customHeight="1">
      <c r="A924" s="239"/>
      <c r="B924" s="239"/>
      <c r="C924" s="239"/>
      <c r="D924" s="239"/>
      <c r="E924" s="239"/>
      <c r="F924" s="239"/>
      <c r="G924" s="239"/>
      <c r="H924" s="239"/>
      <c r="I924" s="239"/>
      <c r="J924" s="239"/>
      <c r="K924" s="239"/>
      <c r="L924" s="239"/>
      <c r="M924" s="239"/>
      <c r="N924" s="239"/>
      <c r="O924" s="239"/>
      <c r="P924" s="239"/>
      <c r="Q924" s="239"/>
      <c r="R924" s="239"/>
      <c r="S924" s="239"/>
      <c r="T924" s="239"/>
      <c r="U924" s="239"/>
      <c r="V924" s="239"/>
      <c r="W924" s="239"/>
      <c r="X924" s="239"/>
      <c r="Y924" s="239"/>
      <c r="Z924" s="239"/>
    </row>
    <row r="925" spans="1:26" ht="14.25" customHeight="1">
      <c r="A925" s="239"/>
      <c r="B925" s="239"/>
      <c r="C925" s="239"/>
      <c r="D925" s="239"/>
      <c r="E925" s="239"/>
      <c r="F925" s="239"/>
      <c r="G925" s="239"/>
      <c r="H925" s="239"/>
      <c r="I925" s="239"/>
      <c r="J925" s="239"/>
      <c r="K925" s="239"/>
      <c r="L925" s="239"/>
      <c r="M925" s="239"/>
      <c r="N925" s="239"/>
      <c r="O925" s="239"/>
      <c r="P925" s="239"/>
      <c r="Q925" s="239"/>
      <c r="R925" s="239"/>
      <c r="S925" s="239"/>
      <c r="T925" s="239"/>
      <c r="U925" s="239"/>
      <c r="V925" s="239"/>
      <c r="W925" s="239"/>
      <c r="X925" s="239"/>
      <c r="Y925" s="239"/>
      <c r="Z925" s="239"/>
    </row>
    <row r="926" spans="1:26" ht="14.25" customHeight="1">
      <c r="A926" s="239"/>
      <c r="B926" s="239"/>
      <c r="C926" s="239"/>
      <c r="D926" s="239"/>
      <c r="E926" s="239"/>
      <c r="F926" s="239"/>
      <c r="G926" s="239"/>
      <c r="H926" s="239"/>
      <c r="I926" s="239"/>
      <c r="J926" s="239"/>
      <c r="K926" s="239"/>
      <c r="L926" s="239"/>
      <c r="M926" s="239"/>
      <c r="N926" s="239"/>
      <c r="O926" s="239"/>
      <c r="P926" s="239"/>
      <c r="Q926" s="239"/>
      <c r="R926" s="239"/>
      <c r="S926" s="239"/>
      <c r="T926" s="239"/>
      <c r="U926" s="239"/>
      <c r="V926" s="239"/>
      <c r="W926" s="239"/>
      <c r="X926" s="239"/>
      <c r="Y926" s="239"/>
      <c r="Z926" s="239"/>
    </row>
    <row r="927" spans="1:26" ht="14.25" customHeight="1">
      <c r="A927" s="239"/>
      <c r="B927" s="239"/>
      <c r="C927" s="239"/>
      <c r="D927" s="239"/>
      <c r="E927" s="239"/>
      <c r="F927" s="239"/>
      <c r="G927" s="239"/>
      <c r="H927" s="239"/>
      <c r="I927" s="239"/>
      <c r="J927" s="239"/>
      <c r="K927" s="239"/>
      <c r="L927" s="239"/>
      <c r="M927" s="239"/>
      <c r="N927" s="239"/>
      <c r="O927" s="239"/>
      <c r="P927" s="239"/>
      <c r="Q927" s="239"/>
      <c r="R927" s="239"/>
      <c r="S927" s="239"/>
      <c r="T927" s="239"/>
      <c r="U927" s="239"/>
      <c r="V927" s="239"/>
      <c r="W927" s="239"/>
      <c r="X927" s="239"/>
      <c r="Y927" s="239"/>
      <c r="Z927" s="239"/>
    </row>
    <row r="928" spans="1:26" ht="14.25" customHeight="1">
      <c r="A928" s="239"/>
      <c r="B928" s="239"/>
      <c r="C928" s="239"/>
      <c r="D928" s="239"/>
      <c r="E928" s="239"/>
      <c r="F928" s="239"/>
      <c r="G928" s="239"/>
      <c r="H928" s="239"/>
      <c r="I928" s="239"/>
      <c r="J928" s="239"/>
      <c r="K928" s="239"/>
      <c r="L928" s="239"/>
      <c r="M928" s="239"/>
      <c r="N928" s="239"/>
      <c r="O928" s="239"/>
      <c r="P928" s="239"/>
      <c r="Q928" s="239"/>
      <c r="R928" s="239"/>
      <c r="S928" s="239"/>
      <c r="T928" s="239"/>
      <c r="U928" s="239"/>
      <c r="V928" s="239"/>
      <c r="W928" s="239"/>
      <c r="X928" s="239"/>
      <c r="Y928" s="239"/>
      <c r="Z928" s="239"/>
    </row>
    <row r="929" spans="1:26" ht="14.25" customHeight="1">
      <c r="A929" s="239"/>
      <c r="B929" s="239"/>
      <c r="C929" s="239"/>
      <c r="D929" s="239"/>
      <c r="E929" s="239"/>
      <c r="F929" s="239"/>
      <c r="G929" s="239"/>
      <c r="H929" s="239"/>
      <c r="I929" s="239"/>
      <c r="J929" s="239"/>
      <c r="K929" s="239"/>
      <c r="L929" s="239"/>
      <c r="M929" s="239"/>
      <c r="N929" s="239"/>
      <c r="O929" s="239"/>
      <c r="P929" s="239"/>
      <c r="Q929" s="239"/>
      <c r="R929" s="239"/>
      <c r="S929" s="239"/>
      <c r="T929" s="239"/>
      <c r="U929" s="239"/>
      <c r="V929" s="239"/>
      <c r="W929" s="239"/>
      <c r="X929" s="239"/>
      <c r="Y929" s="239"/>
      <c r="Z929" s="239"/>
    </row>
    <row r="930" spans="1:26" ht="14.25" customHeight="1">
      <c r="A930" s="239"/>
      <c r="B930" s="239"/>
      <c r="C930" s="239"/>
      <c r="D930" s="239"/>
      <c r="E930" s="239"/>
      <c r="F930" s="239"/>
      <c r="G930" s="239"/>
      <c r="H930" s="239"/>
      <c r="I930" s="239"/>
      <c r="J930" s="239"/>
      <c r="K930" s="239"/>
      <c r="L930" s="239"/>
      <c r="M930" s="239"/>
      <c r="N930" s="239"/>
      <c r="O930" s="239"/>
      <c r="P930" s="239"/>
      <c r="Q930" s="239"/>
      <c r="R930" s="239"/>
      <c r="S930" s="239"/>
      <c r="T930" s="239"/>
      <c r="U930" s="239"/>
      <c r="V930" s="239"/>
      <c r="W930" s="239"/>
      <c r="X930" s="239"/>
      <c r="Y930" s="239"/>
      <c r="Z930" s="239"/>
    </row>
    <row r="931" spans="1:26" ht="14.25" customHeight="1">
      <c r="A931" s="239"/>
      <c r="B931" s="239"/>
      <c r="C931" s="239"/>
      <c r="D931" s="239"/>
      <c r="E931" s="239"/>
      <c r="F931" s="239"/>
      <c r="G931" s="239"/>
      <c r="H931" s="239"/>
      <c r="I931" s="239"/>
      <c r="J931" s="239"/>
      <c r="K931" s="239"/>
      <c r="L931" s="239"/>
      <c r="M931" s="239"/>
      <c r="N931" s="239"/>
      <c r="O931" s="239"/>
      <c r="P931" s="239"/>
      <c r="Q931" s="239"/>
      <c r="R931" s="239"/>
      <c r="S931" s="239"/>
      <c r="T931" s="239"/>
      <c r="U931" s="239"/>
      <c r="V931" s="239"/>
      <c r="W931" s="239"/>
      <c r="X931" s="239"/>
      <c r="Y931" s="239"/>
      <c r="Z931" s="239"/>
    </row>
    <row r="932" spans="1:26" ht="14.25" customHeight="1">
      <c r="A932" s="239"/>
      <c r="B932" s="239"/>
      <c r="C932" s="239"/>
      <c r="D932" s="239"/>
      <c r="E932" s="239"/>
      <c r="F932" s="239"/>
      <c r="G932" s="239"/>
      <c r="H932" s="239"/>
      <c r="I932" s="239"/>
      <c r="J932" s="239"/>
      <c r="K932" s="239"/>
      <c r="L932" s="239"/>
      <c r="M932" s="239"/>
      <c r="N932" s="239"/>
      <c r="O932" s="239"/>
      <c r="P932" s="239"/>
      <c r="Q932" s="239"/>
      <c r="R932" s="239"/>
      <c r="S932" s="239"/>
      <c r="T932" s="239"/>
      <c r="U932" s="239"/>
      <c r="V932" s="239"/>
      <c r="W932" s="239"/>
      <c r="X932" s="239"/>
      <c r="Y932" s="239"/>
      <c r="Z932" s="239"/>
    </row>
    <row r="933" spans="1:26" ht="14.25" customHeight="1">
      <c r="A933" s="239"/>
      <c r="B933" s="239"/>
      <c r="C933" s="239"/>
      <c r="D933" s="239"/>
      <c r="E933" s="239"/>
      <c r="F933" s="239"/>
      <c r="G933" s="239"/>
      <c r="H933" s="239"/>
      <c r="I933" s="239"/>
      <c r="J933" s="239"/>
      <c r="K933" s="239"/>
      <c r="L933" s="239"/>
      <c r="M933" s="239"/>
      <c r="N933" s="239"/>
      <c r="O933" s="239"/>
      <c r="P933" s="239"/>
      <c r="Q933" s="239"/>
      <c r="R933" s="239"/>
      <c r="S933" s="239"/>
      <c r="T933" s="239"/>
      <c r="U933" s="239"/>
      <c r="V933" s="239"/>
      <c r="W933" s="239"/>
      <c r="X933" s="239"/>
      <c r="Y933" s="239"/>
      <c r="Z933" s="239"/>
    </row>
    <row r="934" spans="1:26" ht="14.25" customHeight="1">
      <c r="A934" s="239"/>
      <c r="B934" s="239"/>
      <c r="C934" s="239"/>
      <c r="D934" s="239"/>
      <c r="E934" s="239"/>
      <c r="F934" s="239"/>
      <c r="G934" s="239"/>
      <c r="H934" s="239"/>
      <c r="I934" s="239"/>
      <c r="J934" s="239"/>
      <c r="K934" s="239"/>
      <c r="L934" s="239"/>
      <c r="M934" s="239"/>
      <c r="N934" s="239"/>
      <c r="O934" s="239"/>
      <c r="P934" s="239"/>
      <c r="Q934" s="239"/>
      <c r="R934" s="239"/>
      <c r="S934" s="239"/>
      <c r="T934" s="239"/>
      <c r="U934" s="239"/>
      <c r="V934" s="239"/>
      <c r="W934" s="239"/>
      <c r="X934" s="239"/>
      <c r="Y934" s="239"/>
      <c r="Z934" s="239"/>
    </row>
    <row r="935" spans="1:26" ht="14.25" customHeight="1">
      <c r="A935" s="239"/>
      <c r="B935" s="239"/>
      <c r="C935" s="239"/>
      <c r="D935" s="239"/>
      <c r="E935" s="239"/>
      <c r="F935" s="239"/>
      <c r="G935" s="239"/>
      <c r="H935" s="239"/>
      <c r="I935" s="239"/>
      <c r="J935" s="239"/>
      <c r="K935" s="239"/>
      <c r="L935" s="239"/>
      <c r="M935" s="239"/>
      <c r="N935" s="239"/>
      <c r="O935" s="239"/>
      <c r="P935" s="239"/>
      <c r="Q935" s="239"/>
      <c r="R935" s="239"/>
      <c r="S935" s="239"/>
      <c r="T935" s="239"/>
      <c r="U935" s="239"/>
      <c r="V935" s="239"/>
      <c r="W935" s="239"/>
      <c r="X935" s="239"/>
      <c r="Y935" s="239"/>
      <c r="Z935" s="239"/>
    </row>
    <row r="936" spans="1:26" ht="14.25" customHeight="1">
      <c r="A936" s="239"/>
      <c r="B936" s="239"/>
      <c r="C936" s="239"/>
      <c r="D936" s="239"/>
      <c r="E936" s="239"/>
      <c r="F936" s="239"/>
      <c r="G936" s="239"/>
      <c r="H936" s="239"/>
      <c r="I936" s="239"/>
      <c r="J936" s="239"/>
      <c r="K936" s="239"/>
      <c r="L936" s="239"/>
      <c r="M936" s="239"/>
      <c r="N936" s="239"/>
      <c r="O936" s="239"/>
      <c r="P936" s="239"/>
      <c r="Q936" s="239"/>
      <c r="R936" s="239"/>
      <c r="S936" s="239"/>
      <c r="T936" s="239"/>
      <c r="U936" s="239"/>
      <c r="V936" s="239"/>
      <c r="W936" s="239"/>
      <c r="X936" s="239"/>
      <c r="Y936" s="239"/>
      <c r="Z936" s="239"/>
    </row>
    <row r="937" spans="1:26" ht="14.25" customHeight="1">
      <c r="A937" s="239"/>
      <c r="B937" s="239"/>
      <c r="C937" s="239"/>
      <c r="D937" s="239"/>
      <c r="E937" s="239"/>
      <c r="F937" s="239"/>
      <c r="G937" s="239"/>
      <c r="H937" s="239"/>
      <c r="I937" s="239"/>
      <c r="J937" s="239"/>
      <c r="K937" s="239"/>
      <c r="L937" s="239"/>
      <c r="M937" s="239"/>
      <c r="N937" s="239"/>
      <c r="O937" s="239"/>
      <c r="P937" s="239"/>
      <c r="Q937" s="239"/>
      <c r="R937" s="239"/>
      <c r="S937" s="239"/>
      <c r="T937" s="239"/>
      <c r="U937" s="239"/>
      <c r="V937" s="239"/>
      <c r="W937" s="239"/>
      <c r="X937" s="239"/>
      <c r="Y937" s="239"/>
      <c r="Z937" s="239"/>
    </row>
    <row r="938" spans="1:26" ht="14.25" customHeight="1">
      <c r="A938" s="239"/>
      <c r="B938" s="239"/>
      <c r="C938" s="239"/>
      <c r="D938" s="239"/>
      <c r="E938" s="239"/>
      <c r="F938" s="239"/>
      <c r="G938" s="239"/>
      <c r="H938" s="239"/>
      <c r="I938" s="239"/>
      <c r="J938" s="239"/>
      <c r="K938" s="239"/>
      <c r="L938" s="239"/>
      <c r="M938" s="239"/>
      <c r="N938" s="239"/>
      <c r="O938" s="239"/>
      <c r="P938" s="239"/>
      <c r="Q938" s="239"/>
      <c r="R938" s="239"/>
      <c r="S938" s="239"/>
      <c r="T938" s="239"/>
      <c r="U938" s="239"/>
      <c r="V938" s="239"/>
      <c r="W938" s="239"/>
      <c r="X938" s="239"/>
      <c r="Y938" s="239"/>
      <c r="Z938" s="239"/>
    </row>
    <row r="939" spans="1:26" ht="14.25" customHeight="1">
      <c r="A939" s="239"/>
      <c r="B939" s="239"/>
      <c r="C939" s="239"/>
      <c r="D939" s="239"/>
      <c r="E939" s="239"/>
      <c r="F939" s="239"/>
      <c r="G939" s="239"/>
      <c r="H939" s="239"/>
      <c r="I939" s="239"/>
      <c r="J939" s="239"/>
      <c r="K939" s="239"/>
      <c r="L939" s="239"/>
      <c r="M939" s="239"/>
      <c r="N939" s="239"/>
      <c r="O939" s="239"/>
      <c r="P939" s="239"/>
      <c r="Q939" s="239"/>
      <c r="R939" s="239"/>
      <c r="S939" s="239"/>
      <c r="T939" s="239"/>
      <c r="U939" s="239"/>
      <c r="V939" s="239"/>
      <c r="W939" s="239"/>
      <c r="X939" s="239"/>
      <c r="Y939" s="239"/>
      <c r="Z939" s="239"/>
    </row>
    <row r="940" spans="1:26" ht="14.25" customHeight="1">
      <c r="A940" s="239"/>
      <c r="B940" s="239"/>
      <c r="C940" s="239"/>
      <c r="D940" s="239"/>
      <c r="E940" s="239"/>
      <c r="F940" s="239"/>
      <c r="G940" s="239"/>
      <c r="H940" s="239"/>
      <c r="I940" s="239"/>
      <c r="J940" s="239"/>
      <c r="K940" s="239"/>
      <c r="L940" s="239"/>
      <c r="M940" s="239"/>
      <c r="N940" s="239"/>
      <c r="O940" s="239"/>
      <c r="P940" s="239"/>
      <c r="Q940" s="239"/>
      <c r="R940" s="239"/>
      <c r="S940" s="239"/>
      <c r="T940" s="239"/>
      <c r="U940" s="239"/>
      <c r="V940" s="239"/>
      <c r="W940" s="239"/>
      <c r="X940" s="239"/>
      <c r="Y940" s="239"/>
      <c r="Z940" s="239"/>
    </row>
    <row r="941" spans="1:26" ht="14.25" customHeight="1">
      <c r="A941" s="239"/>
      <c r="B941" s="239"/>
      <c r="C941" s="239"/>
      <c r="D941" s="239"/>
      <c r="E941" s="239"/>
      <c r="F941" s="239"/>
      <c r="G941" s="239"/>
      <c r="H941" s="239"/>
      <c r="I941" s="239"/>
      <c r="J941" s="239"/>
      <c r="K941" s="239"/>
      <c r="L941" s="239"/>
      <c r="M941" s="239"/>
      <c r="N941" s="239"/>
      <c r="O941" s="239"/>
      <c r="P941" s="239"/>
      <c r="Q941" s="239"/>
      <c r="R941" s="239"/>
      <c r="S941" s="239"/>
      <c r="T941" s="239"/>
      <c r="U941" s="239"/>
      <c r="V941" s="239"/>
      <c r="W941" s="239"/>
      <c r="X941" s="239"/>
      <c r="Y941" s="239"/>
      <c r="Z941" s="239"/>
    </row>
    <row r="942" spans="1:26" ht="14.25" customHeight="1">
      <c r="A942" s="239"/>
      <c r="B942" s="239"/>
      <c r="C942" s="239"/>
      <c r="D942" s="239"/>
      <c r="E942" s="239"/>
      <c r="F942" s="239"/>
      <c r="G942" s="239"/>
      <c r="H942" s="239"/>
      <c r="I942" s="239"/>
      <c r="J942" s="239"/>
      <c r="K942" s="239"/>
      <c r="L942" s="239"/>
      <c r="M942" s="239"/>
      <c r="N942" s="239"/>
      <c r="O942" s="239"/>
      <c r="P942" s="239"/>
      <c r="Q942" s="239"/>
      <c r="R942" s="239"/>
      <c r="S942" s="239"/>
      <c r="T942" s="239"/>
      <c r="U942" s="239"/>
      <c r="V942" s="239"/>
      <c r="W942" s="239"/>
      <c r="X942" s="239"/>
      <c r="Y942" s="239"/>
      <c r="Z942" s="239"/>
    </row>
    <row r="943" spans="1:26" ht="14.25" customHeight="1">
      <c r="A943" s="239"/>
      <c r="B943" s="239"/>
      <c r="C943" s="239"/>
      <c r="D943" s="239"/>
      <c r="E943" s="239"/>
      <c r="F943" s="239"/>
      <c r="G943" s="239"/>
      <c r="H943" s="239"/>
      <c r="I943" s="239"/>
      <c r="J943" s="239"/>
      <c r="K943" s="239"/>
      <c r="L943" s="239"/>
      <c r="M943" s="239"/>
      <c r="N943" s="239"/>
      <c r="O943" s="239"/>
      <c r="P943" s="239"/>
      <c r="Q943" s="239"/>
      <c r="R943" s="239"/>
      <c r="S943" s="239"/>
      <c r="T943" s="239"/>
      <c r="U943" s="239"/>
      <c r="V943" s="239"/>
      <c r="W943" s="239"/>
      <c r="X943" s="239"/>
      <c r="Y943" s="239"/>
      <c r="Z943" s="239"/>
    </row>
    <row r="944" spans="1:26" ht="14.25" customHeight="1">
      <c r="A944" s="239"/>
      <c r="B944" s="239"/>
      <c r="C944" s="239"/>
      <c r="D944" s="239"/>
      <c r="E944" s="239"/>
      <c r="F944" s="239"/>
      <c r="G944" s="239"/>
      <c r="H944" s="239"/>
      <c r="I944" s="239"/>
      <c r="J944" s="239"/>
      <c r="K944" s="239"/>
      <c r="L944" s="239"/>
      <c r="M944" s="239"/>
      <c r="N944" s="239"/>
      <c r="O944" s="239"/>
      <c r="P944" s="239"/>
      <c r="Q944" s="239"/>
      <c r="R944" s="239"/>
      <c r="S944" s="239"/>
      <c r="T944" s="239"/>
      <c r="U944" s="239"/>
      <c r="V944" s="239"/>
      <c r="W944" s="239"/>
      <c r="X944" s="239"/>
      <c r="Y944" s="239"/>
      <c r="Z944" s="239"/>
    </row>
    <row r="945" spans="1:26" ht="14.25" customHeight="1">
      <c r="A945" s="239"/>
      <c r="B945" s="239"/>
      <c r="C945" s="239"/>
      <c r="D945" s="239"/>
      <c r="E945" s="239"/>
      <c r="F945" s="239"/>
      <c r="G945" s="239"/>
      <c r="H945" s="239"/>
      <c r="I945" s="239"/>
      <c r="J945" s="239"/>
      <c r="K945" s="239"/>
      <c r="L945" s="239"/>
      <c r="M945" s="239"/>
      <c r="N945" s="239"/>
      <c r="O945" s="239"/>
      <c r="P945" s="239"/>
      <c r="Q945" s="239"/>
      <c r="R945" s="239"/>
      <c r="S945" s="239"/>
      <c r="T945" s="239"/>
      <c r="U945" s="239"/>
      <c r="V945" s="239"/>
      <c r="W945" s="239"/>
      <c r="X945" s="239"/>
      <c r="Y945" s="239"/>
      <c r="Z945" s="239"/>
    </row>
    <row r="946" spans="1:26" ht="14.25" customHeight="1">
      <c r="A946" s="239"/>
      <c r="B946" s="239"/>
      <c r="C946" s="239"/>
      <c r="D946" s="239"/>
      <c r="E946" s="239"/>
      <c r="F946" s="239"/>
      <c r="G946" s="239"/>
      <c r="H946" s="239"/>
      <c r="I946" s="239"/>
      <c r="J946" s="239"/>
      <c r="K946" s="239"/>
      <c r="L946" s="239"/>
      <c r="M946" s="239"/>
      <c r="N946" s="239"/>
      <c r="O946" s="239"/>
      <c r="P946" s="239"/>
      <c r="Q946" s="239"/>
      <c r="R946" s="239"/>
      <c r="S946" s="239"/>
      <c r="T946" s="239"/>
      <c r="U946" s="239"/>
      <c r="V946" s="239"/>
      <c r="W946" s="239"/>
      <c r="X946" s="239"/>
      <c r="Y946" s="239"/>
      <c r="Z946" s="239"/>
    </row>
    <row r="947" spans="1:26" ht="14.25" customHeight="1">
      <c r="A947" s="239"/>
      <c r="B947" s="239"/>
      <c r="C947" s="239"/>
      <c r="D947" s="239"/>
      <c r="E947" s="239"/>
      <c r="F947" s="239"/>
      <c r="G947" s="239"/>
      <c r="H947" s="239"/>
      <c r="I947" s="239"/>
      <c r="J947" s="239"/>
      <c r="K947" s="239"/>
      <c r="L947" s="239"/>
      <c r="M947" s="239"/>
      <c r="N947" s="239"/>
      <c r="O947" s="239"/>
      <c r="P947" s="239"/>
      <c r="Q947" s="239"/>
      <c r="R947" s="239"/>
      <c r="S947" s="239"/>
      <c r="T947" s="239"/>
      <c r="U947" s="239"/>
      <c r="V947" s="239"/>
      <c r="W947" s="239"/>
      <c r="X947" s="239"/>
      <c r="Y947" s="239"/>
      <c r="Z947" s="239"/>
    </row>
    <row r="948" spans="1:26" ht="14.25" customHeight="1">
      <c r="A948" s="239"/>
      <c r="B948" s="239"/>
      <c r="C948" s="239"/>
      <c r="D948" s="239"/>
      <c r="E948" s="239"/>
      <c r="F948" s="239"/>
      <c r="G948" s="239"/>
      <c r="H948" s="239"/>
      <c r="I948" s="239"/>
      <c r="J948" s="239"/>
      <c r="K948" s="239"/>
      <c r="L948" s="239"/>
      <c r="M948" s="239"/>
      <c r="N948" s="239"/>
      <c r="O948" s="239"/>
      <c r="P948" s="239"/>
      <c r="Q948" s="239"/>
      <c r="R948" s="239"/>
      <c r="S948" s="239"/>
      <c r="T948" s="239"/>
      <c r="U948" s="239"/>
      <c r="V948" s="239"/>
      <c r="W948" s="239"/>
      <c r="X948" s="239"/>
      <c r="Y948" s="239"/>
      <c r="Z948" s="239"/>
    </row>
    <row r="949" spans="1:26" ht="14.25" customHeight="1">
      <c r="A949" s="239"/>
      <c r="B949" s="239"/>
      <c r="C949" s="239"/>
      <c r="D949" s="239"/>
      <c r="E949" s="239"/>
      <c r="F949" s="239"/>
      <c r="G949" s="239"/>
      <c r="H949" s="239"/>
      <c r="I949" s="239"/>
      <c r="J949" s="239"/>
      <c r="K949" s="239"/>
      <c r="L949" s="239"/>
      <c r="M949" s="239"/>
      <c r="N949" s="239"/>
      <c r="O949" s="239"/>
      <c r="P949" s="239"/>
      <c r="Q949" s="239"/>
      <c r="R949" s="239"/>
      <c r="S949" s="239"/>
      <c r="T949" s="239"/>
      <c r="U949" s="239"/>
      <c r="V949" s="239"/>
      <c r="W949" s="239"/>
      <c r="X949" s="239"/>
      <c r="Y949" s="239"/>
      <c r="Z949" s="239"/>
    </row>
    <row r="950" spans="1:26" ht="14.25" customHeight="1">
      <c r="A950" s="239"/>
      <c r="B950" s="239"/>
      <c r="C950" s="239"/>
      <c r="D950" s="239"/>
      <c r="E950" s="239"/>
      <c r="F950" s="239"/>
      <c r="G950" s="239"/>
      <c r="H950" s="239"/>
      <c r="I950" s="239"/>
      <c r="J950" s="239"/>
      <c r="K950" s="239"/>
      <c r="L950" s="239"/>
      <c r="M950" s="239"/>
      <c r="N950" s="239"/>
      <c r="O950" s="239"/>
      <c r="P950" s="239"/>
      <c r="Q950" s="239"/>
      <c r="R950" s="239"/>
      <c r="S950" s="239"/>
      <c r="T950" s="239"/>
      <c r="U950" s="239"/>
      <c r="V950" s="239"/>
      <c r="W950" s="239"/>
      <c r="X950" s="239"/>
      <c r="Y950" s="239"/>
      <c r="Z950" s="239"/>
    </row>
    <row r="951" spans="1:26" ht="14.25" customHeight="1">
      <c r="A951" s="239"/>
      <c r="B951" s="239"/>
      <c r="C951" s="239"/>
      <c r="D951" s="239"/>
      <c r="E951" s="239"/>
      <c r="F951" s="239"/>
      <c r="G951" s="239"/>
      <c r="H951" s="239"/>
      <c r="I951" s="239"/>
      <c r="J951" s="239"/>
      <c r="K951" s="239"/>
      <c r="L951" s="239"/>
      <c r="M951" s="239"/>
      <c r="N951" s="239"/>
      <c r="O951" s="239"/>
      <c r="P951" s="239"/>
      <c r="Q951" s="239"/>
      <c r="R951" s="239"/>
      <c r="S951" s="239"/>
      <c r="T951" s="239"/>
      <c r="U951" s="239"/>
      <c r="V951" s="239"/>
      <c r="W951" s="239"/>
      <c r="X951" s="239"/>
      <c r="Y951" s="239"/>
      <c r="Z951" s="239"/>
    </row>
    <row r="952" spans="1:26" ht="14.25" customHeight="1">
      <c r="A952" s="239"/>
      <c r="B952" s="239"/>
      <c r="C952" s="239"/>
      <c r="D952" s="239"/>
      <c r="E952" s="239"/>
      <c r="F952" s="239"/>
      <c r="G952" s="239"/>
      <c r="H952" s="239"/>
      <c r="I952" s="239"/>
      <c r="J952" s="239"/>
      <c r="K952" s="239"/>
      <c r="L952" s="239"/>
      <c r="M952" s="239"/>
      <c r="N952" s="239"/>
      <c r="O952" s="239"/>
      <c r="P952" s="239"/>
      <c r="Q952" s="239"/>
      <c r="R952" s="239"/>
      <c r="S952" s="239"/>
      <c r="T952" s="239"/>
      <c r="U952" s="239"/>
      <c r="V952" s="239"/>
      <c r="W952" s="239"/>
      <c r="X952" s="239"/>
      <c r="Y952" s="239"/>
      <c r="Z952" s="239"/>
    </row>
    <row r="953" spans="1:26" ht="14.25" customHeight="1">
      <c r="A953" s="239"/>
      <c r="B953" s="239"/>
      <c r="C953" s="239"/>
      <c r="D953" s="239"/>
      <c r="E953" s="239"/>
      <c r="F953" s="239"/>
      <c r="G953" s="239"/>
      <c r="H953" s="239"/>
      <c r="I953" s="239"/>
      <c r="J953" s="239"/>
      <c r="K953" s="239"/>
      <c r="L953" s="239"/>
      <c r="M953" s="239"/>
      <c r="N953" s="239"/>
      <c r="O953" s="239"/>
      <c r="P953" s="239"/>
      <c r="Q953" s="239"/>
      <c r="R953" s="239"/>
      <c r="S953" s="239"/>
      <c r="T953" s="239"/>
      <c r="U953" s="239"/>
      <c r="V953" s="239"/>
      <c r="W953" s="239"/>
      <c r="X953" s="239"/>
      <c r="Y953" s="239"/>
      <c r="Z953" s="239"/>
    </row>
    <row r="954" spans="1:26" ht="14.25" customHeight="1">
      <c r="A954" s="239"/>
      <c r="B954" s="239"/>
      <c r="C954" s="239"/>
      <c r="D954" s="239"/>
      <c r="E954" s="239"/>
      <c r="F954" s="239"/>
      <c r="G954" s="239"/>
      <c r="H954" s="239"/>
      <c r="I954" s="239"/>
      <c r="J954" s="239"/>
      <c r="K954" s="239"/>
      <c r="L954" s="239"/>
      <c r="M954" s="239"/>
      <c r="N954" s="239"/>
      <c r="O954" s="239"/>
      <c r="P954" s="239"/>
      <c r="Q954" s="239"/>
      <c r="R954" s="239"/>
      <c r="S954" s="239"/>
      <c r="T954" s="239"/>
      <c r="U954" s="239"/>
      <c r="V954" s="239"/>
      <c r="W954" s="239"/>
      <c r="X954" s="239"/>
      <c r="Y954" s="239"/>
      <c r="Z954" s="239"/>
    </row>
    <row r="955" spans="1:26" ht="14.25" customHeight="1">
      <c r="A955" s="239"/>
      <c r="B955" s="239"/>
      <c r="C955" s="239"/>
      <c r="D955" s="239"/>
      <c r="E955" s="239"/>
      <c r="F955" s="239"/>
      <c r="G955" s="239"/>
      <c r="H955" s="239"/>
      <c r="I955" s="239"/>
      <c r="J955" s="239"/>
      <c r="K955" s="239"/>
      <c r="L955" s="239"/>
      <c r="M955" s="239"/>
      <c r="N955" s="239"/>
      <c r="O955" s="239"/>
      <c r="P955" s="239"/>
      <c r="Q955" s="239"/>
      <c r="R955" s="239"/>
      <c r="S955" s="239"/>
      <c r="T955" s="239"/>
      <c r="U955" s="239"/>
      <c r="V955" s="239"/>
      <c r="W955" s="239"/>
      <c r="X955" s="239"/>
      <c r="Y955" s="239"/>
      <c r="Z955" s="239"/>
    </row>
    <row r="956" spans="1:26" ht="14.25" customHeight="1">
      <c r="A956" s="239"/>
      <c r="B956" s="239"/>
      <c r="C956" s="239"/>
      <c r="D956" s="239"/>
      <c r="E956" s="239"/>
      <c r="F956" s="239"/>
      <c r="G956" s="239"/>
      <c r="H956" s="239"/>
      <c r="I956" s="239"/>
      <c r="J956" s="239"/>
      <c r="K956" s="239"/>
      <c r="L956" s="239"/>
      <c r="M956" s="239"/>
      <c r="N956" s="239"/>
      <c r="O956" s="239"/>
      <c r="P956" s="239"/>
      <c r="Q956" s="239"/>
      <c r="R956" s="239"/>
      <c r="S956" s="239"/>
      <c r="T956" s="239"/>
      <c r="U956" s="239"/>
      <c r="V956" s="239"/>
      <c r="W956" s="239"/>
      <c r="X956" s="239"/>
      <c r="Y956" s="239"/>
      <c r="Z956" s="239"/>
    </row>
    <row r="957" spans="1:26" ht="14.25" customHeight="1">
      <c r="A957" s="239"/>
      <c r="B957" s="239"/>
      <c r="C957" s="239"/>
      <c r="D957" s="239"/>
      <c r="E957" s="239"/>
      <c r="F957" s="239"/>
      <c r="G957" s="239"/>
      <c r="H957" s="239"/>
      <c r="I957" s="239"/>
      <c r="J957" s="239"/>
      <c r="K957" s="239"/>
      <c r="L957" s="239"/>
      <c r="M957" s="239"/>
      <c r="N957" s="239"/>
      <c r="O957" s="239"/>
      <c r="P957" s="239"/>
      <c r="Q957" s="239"/>
      <c r="R957" s="239"/>
      <c r="S957" s="239"/>
      <c r="T957" s="239"/>
      <c r="U957" s="239"/>
      <c r="V957" s="239"/>
      <c r="W957" s="239"/>
      <c r="X957" s="239"/>
      <c r="Y957" s="239"/>
      <c r="Z957" s="239"/>
    </row>
    <row r="958" spans="1:26" ht="14.25" customHeight="1">
      <c r="A958" s="239"/>
      <c r="B958" s="239"/>
      <c r="C958" s="239"/>
      <c r="D958" s="239"/>
      <c r="E958" s="239"/>
      <c r="F958" s="239"/>
      <c r="G958" s="239"/>
      <c r="H958" s="239"/>
      <c r="I958" s="239"/>
      <c r="J958" s="239"/>
      <c r="K958" s="239"/>
      <c r="L958" s="239"/>
      <c r="M958" s="239"/>
      <c r="N958" s="239"/>
      <c r="O958" s="239"/>
      <c r="P958" s="239"/>
      <c r="Q958" s="239"/>
      <c r="R958" s="239"/>
      <c r="S958" s="239"/>
      <c r="T958" s="239"/>
      <c r="U958" s="239"/>
      <c r="V958" s="239"/>
      <c r="W958" s="239"/>
      <c r="X958" s="239"/>
      <c r="Y958" s="239"/>
      <c r="Z958" s="239"/>
    </row>
    <row r="959" spans="1:26" ht="14.25" customHeight="1">
      <c r="A959" s="239"/>
      <c r="B959" s="239"/>
      <c r="C959" s="239"/>
      <c r="D959" s="239"/>
      <c r="E959" s="239"/>
      <c r="F959" s="239"/>
      <c r="G959" s="239"/>
      <c r="H959" s="239"/>
      <c r="I959" s="239"/>
      <c r="J959" s="239"/>
      <c r="K959" s="239"/>
      <c r="L959" s="239"/>
      <c r="M959" s="239"/>
      <c r="N959" s="239"/>
      <c r="O959" s="239"/>
      <c r="P959" s="239"/>
      <c r="Q959" s="239"/>
      <c r="R959" s="239"/>
      <c r="S959" s="239"/>
      <c r="T959" s="239"/>
      <c r="U959" s="239"/>
      <c r="V959" s="239"/>
      <c r="W959" s="239"/>
      <c r="X959" s="239"/>
      <c r="Y959" s="239"/>
      <c r="Z959" s="239"/>
    </row>
    <row r="960" spans="1:26" ht="14.25" customHeight="1">
      <c r="A960" s="239"/>
      <c r="B960" s="239"/>
      <c r="C960" s="239"/>
      <c r="D960" s="239"/>
      <c r="E960" s="239"/>
      <c r="F960" s="239"/>
      <c r="G960" s="239"/>
      <c r="H960" s="239"/>
      <c r="I960" s="239"/>
      <c r="J960" s="239"/>
      <c r="K960" s="239"/>
      <c r="L960" s="239"/>
      <c r="M960" s="239"/>
      <c r="N960" s="239"/>
      <c r="O960" s="239"/>
      <c r="P960" s="239"/>
      <c r="Q960" s="239"/>
      <c r="R960" s="239"/>
      <c r="S960" s="239"/>
      <c r="T960" s="239"/>
      <c r="U960" s="239"/>
      <c r="V960" s="239"/>
      <c r="W960" s="239"/>
      <c r="X960" s="239"/>
      <c r="Y960" s="239"/>
      <c r="Z960" s="239"/>
    </row>
    <row r="961" spans="1:26" ht="14.25" customHeight="1">
      <c r="A961" s="239"/>
      <c r="B961" s="239"/>
      <c r="C961" s="239"/>
      <c r="D961" s="239"/>
      <c r="E961" s="239"/>
      <c r="F961" s="239"/>
      <c r="G961" s="239"/>
      <c r="H961" s="239"/>
      <c r="I961" s="239"/>
      <c r="J961" s="239"/>
      <c r="K961" s="239"/>
      <c r="L961" s="239"/>
      <c r="M961" s="239"/>
      <c r="N961" s="239"/>
      <c r="O961" s="239"/>
      <c r="P961" s="239"/>
      <c r="Q961" s="239"/>
      <c r="R961" s="239"/>
      <c r="S961" s="239"/>
      <c r="T961" s="239"/>
      <c r="U961" s="239"/>
      <c r="V961" s="239"/>
      <c r="W961" s="239"/>
      <c r="X961" s="239"/>
      <c r="Y961" s="239"/>
      <c r="Z961" s="239"/>
    </row>
    <row r="962" spans="1:26" ht="14.25" customHeight="1">
      <c r="A962" s="239"/>
      <c r="B962" s="239"/>
      <c r="C962" s="239"/>
      <c r="D962" s="239"/>
      <c r="E962" s="239"/>
      <c r="F962" s="239"/>
      <c r="G962" s="239"/>
      <c r="H962" s="239"/>
      <c r="I962" s="239"/>
      <c r="J962" s="239"/>
      <c r="K962" s="239"/>
      <c r="L962" s="239"/>
      <c r="M962" s="239"/>
      <c r="N962" s="239"/>
      <c r="O962" s="239"/>
      <c r="P962" s="239"/>
      <c r="Q962" s="239"/>
      <c r="R962" s="239"/>
      <c r="S962" s="239"/>
      <c r="T962" s="239"/>
      <c r="U962" s="239"/>
      <c r="V962" s="239"/>
      <c r="W962" s="239"/>
      <c r="X962" s="239"/>
      <c r="Y962" s="239"/>
      <c r="Z962" s="239"/>
    </row>
    <row r="963" spans="1:26" ht="14.25" customHeight="1">
      <c r="A963" s="239"/>
      <c r="B963" s="239"/>
      <c r="C963" s="239"/>
      <c r="D963" s="239"/>
      <c r="E963" s="239"/>
      <c r="F963" s="239"/>
      <c r="G963" s="239"/>
      <c r="H963" s="239"/>
      <c r="I963" s="239"/>
      <c r="J963" s="239"/>
      <c r="K963" s="239"/>
      <c r="L963" s="239"/>
      <c r="M963" s="239"/>
      <c r="N963" s="239"/>
      <c r="O963" s="239"/>
      <c r="P963" s="239"/>
      <c r="Q963" s="239"/>
      <c r="R963" s="239"/>
      <c r="S963" s="239"/>
      <c r="T963" s="239"/>
      <c r="U963" s="239"/>
      <c r="V963" s="239"/>
      <c r="W963" s="239"/>
      <c r="X963" s="239"/>
      <c r="Y963" s="239"/>
      <c r="Z963" s="239"/>
    </row>
    <row r="964" spans="1:26" ht="14.25" customHeight="1">
      <c r="A964" s="239"/>
      <c r="B964" s="239"/>
      <c r="C964" s="239"/>
      <c r="D964" s="239"/>
      <c r="E964" s="239"/>
      <c r="F964" s="239"/>
      <c r="G964" s="239"/>
      <c r="H964" s="239"/>
      <c r="I964" s="239"/>
      <c r="J964" s="239"/>
      <c r="K964" s="239"/>
      <c r="L964" s="239"/>
      <c r="M964" s="239"/>
      <c r="N964" s="239"/>
      <c r="O964" s="239"/>
      <c r="P964" s="239"/>
      <c r="Q964" s="239"/>
      <c r="R964" s="239"/>
      <c r="S964" s="239"/>
      <c r="T964" s="239"/>
      <c r="U964" s="239"/>
      <c r="V964" s="239"/>
      <c r="W964" s="239"/>
      <c r="X964" s="239"/>
      <c r="Y964" s="239"/>
      <c r="Z964" s="239"/>
    </row>
    <row r="965" spans="1:26" ht="14.25" customHeight="1">
      <c r="A965" s="239"/>
      <c r="B965" s="239"/>
      <c r="C965" s="239"/>
      <c r="D965" s="239"/>
      <c r="E965" s="239"/>
      <c r="F965" s="239"/>
      <c r="G965" s="239"/>
      <c r="H965" s="239"/>
      <c r="I965" s="239"/>
      <c r="J965" s="239"/>
      <c r="K965" s="239"/>
      <c r="L965" s="239"/>
      <c r="M965" s="239"/>
      <c r="N965" s="239"/>
      <c r="O965" s="239"/>
      <c r="P965" s="239"/>
      <c r="Q965" s="239"/>
      <c r="R965" s="239"/>
      <c r="S965" s="239"/>
      <c r="T965" s="239"/>
      <c r="U965" s="239"/>
      <c r="V965" s="239"/>
      <c r="W965" s="239"/>
      <c r="X965" s="239"/>
      <c r="Y965" s="239"/>
      <c r="Z965" s="239"/>
    </row>
    <row r="966" spans="1:26" ht="14.25" customHeight="1">
      <c r="A966" s="239"/>
      <c r="B966" s="239"/>
      <c r="C966" s="239"/>
      <c r="D966" s="239"/>
      <c r="E966" s="239"/>
      <c r="F966" s="239"/>
      <c r="G966" s="239"/>
      <c r="H966" s="239"/>
      <c r="I966" s="239"/>
      <c r="J966" s="239"/>
      <c r="K966" s="239"/>
      <c r="L966" s="239"/>
      <c r="M966" s="239"/>
      <c r="N966" s="239"/>
      <c r="O966" s="239"/>
      <c r="P966" s="239"/>
      <c r="Q966" s="239"/>
      <c r="R966" s="239"/>
      <c r="S966" s="239"/>
      <c r="T966" s="239"/>
      <c r="U966" s="239"/>
      <c r="V966" s="239"/>
      <c r="W966" s="239"/>
      <c r="X966" s="239"/>
      <c r="Y966" s="239"/>
      <c r="Z966" s="239"/>
    </row>
    <row r="967" spans="1:26" ht="14.25" customHeight="1">
      <c r="A967" s="239"/>
      <c r="B967" s="239"/>
      <c r="C967" s="239"/>
      <c r="D967" s="239"/>
      <c r="E967" s="239"/>
      <c r="F967" s="239"/>
      <c r="G967" s="239"/>
      <c r="H967" s="239"/>
      <c r="I967" s="239"/>
      <c r="J967" s="239"/>
      <c r="K967" s="239"/>
      <c r="L967" s="239"/>
      <c r="M967" s="239"/>
      <c r="N967" s="239"/>
      <c r="O967" s="239"/>
      <c r="P967" s="239"/>
      <c r="Q967" s="239"/>
      <c r="R967" s="239"/>
      <c r="S967" s="239"/>
      <c r="T967" s="239"/>
      <c r="U967" s="239"/>
      <c r="V967" s="239"/>
      <c r="W967" s="239"/>
      <c r="X967" s="239"/>
      <c r="Y967" s="239"/>
      <c r="Z967" s="239"/>
    </row>
    <row r="968" spans="1:26" ht="14.25" customHeight="1">
      <c r="A968" s="239"/>
      <c r="B968" s="239"/>
      <c r="C968" s="239"/>
      <c r="D968" s="239"/>
      <c r="E968" s="239"/>
      <c r="F968" s="239"/>
      <c r="G968" s="239"/>
      <c r="H968" s="239"/>
      <c r="I968" s="239"/>
      <c r="J968" s="239"/>
      <c r="K968" s="239"/>
      <c r="L968" s="239"/>
      <c r="M968" s="239"/>
      <c r="N968" s="239"/>
      <c r="O968" s="239"/>
      <c r="P968" s="239"/>
      <c r="Q968" s="239"/>
      <c r="R968" s="239"/>
      <c r="S968" s="239"/>
      <c r="T968" s="239"/>
      <c r="U968" s="239"/>
      <c r="V968" s="239"/>
      <c r="W968" s="239"/>
      <c r="X968" s="239"/>
      <c r="Y968" s="239"/>
      <c r="Z968" s="239"/>
    </row>
    <row r="969" spans="1:26" ht="14.25" customHeight="1">
      <c r="A969" s="239"/>
      <c r="B969" s="239"/>
      <c r="C969" s="239"/>
      <c r="D969" s="239"/>
      <c r="E969" s="239"/>
      <c r="F969" s="239"/>
      <c r="G969" s="239"/>
      <c r="H969" s="239"/>
      <c r="I969" s="239"/>
      <c r="J969" s="239"/>
      <c r="K969" s="239"/>
      <c r="L969" s="239"/>
      <c r="M969" s="239"/>
      <c r="N969" s="239"/>
      <c r="O969" s="239"/>
      <c r="P969" s="239"/>
      <c r="Q969" s="239"/>
      <c r="R969" s="239"/>
      <c r="S969" s="239"/>
      <c r="T969" s="239"/>
      <c r="U969" s="239"/>
      <c r="V969" s="239"/>
      <c r="W969" s="239"/>
      <c r="X969" s="239"/>
      <c r="Y969" s="239"/>
      <c r="Z969" s="239"/>
    </row>
    <row r="970" spans="1:26" ht="14.25" customHeight="1">
      <c r="A970" s="239"/>
      <c r="B970" s="239"/>
      <c r="C970" s="239"/>
      <c r="D970" s="239"/>
      <c r="E970" s="239"/>
      <c r="F970" s="239"/>
      <c r="G970" s="239"/>
      <c r="H970" s="239"/>
      <c r="I970" s="239"/>
      <c r="J970" s="239"/>
      <c r="K970" s="239"/>
      <c r="L970" s="239"/>
      <c r="M970" s="239"/>
      <c r="N970" s="239"/>
      <c r="O970" s="239"/>
      <c r="P970" s="239"/>
      <c r="Q970" s="239"/>
      <c r="R970" s="239"/>
      <c r="S970" s="239"/>
      <c r="T970" s="239"/>
      <c r="U970" s="239"/>
      <c r="V970" s="239"/>
      <c r="W970" s="239"/>
      <c r="X970" s="239"/>
      <c r="Y970" s="239"/>
      <c r="Z970" s="239"/>
    </row>
    <row r="971" spans="1:26" ht="14.25" customHeight="1">
      <c r="A971" s="239"/>
      <c r="B971" s="239"/>
      <c r="C971" s="239"/>
      <c r="D971" s="239"/>
      <c r="E971" s="239"/>
      <c r="F971" s="239"/>
      <c r="G971" s="239"/>
      <c r="H971" s="239"/>
      <c r="I971" s="239"/>
      <c r="J971" s="239"/>
      <c r="K971" s="239"/>
      <c r="L971" s="239"/>
      <c r="M971" s="239"/>
      <c r="N971" s="239"/>
      <c r="O971" s="239"/>
      <c r="P971" s="239"/>
      <c r="Q971" s="239"/>
      <c r="R971" s="239"/>
      <c r="S971" s="239"/>
      <c r="T971" s="239"/>
      <c r="U971" s="239"/>
      <c r="V971" s="239"/>
      <c r="W971" s="239"/>
      <c r="X971" s="239"/>
      <c r="Y971" s="239"/>
      <c r="Z971" s="239"/>
    </row>
    <row r="972" spans="1:26" ht="14.25" customHeight="1">
      <c r="A972" s="239"/>
      <c r="B972" s="239"/>
      <c r="C972" s="239"/>
      <c r="D972" s="239"/>
      <c r="E972" s="239"/>
      <c r="F972" s="239"/>
      <c r="G972" s="239"/>
      <c r="H972" s="239"/>
      <c r="I972" s="239"/>
      <c r="J972" s="239"/>
      <c r="K972" s="239"/>
      <c r="L972" s="239"/>
      <c r="M972" s="239"/>
      <c r="N972" s="239"/>
      <c r="O972" s="239"/>
      <c r="P972" s="239"/>
      <c r="Q972" s="239"/>
      <c r="R972" s="239"/>
      <c r="S972" s="239"/>
      <c r="T972" s="239"/>
      <c r="U972" s="239"/>
      <c r="V972" s="239"/>
      <c r="W972" s="239"/>
      <c r="X972" s="239"/>
      <c r="Y972" s="239"/>
      <c r="Z972" s="239"/>
    </row>
    <row r="973" spans="1:26" ht="14.25" customHeight="1">
      <c r="A973" s="239"/>
      <c r="B973" s="239"/>
      <c r="C973" s="239"/>
      <c r="D973" s="239"/>
      <c r="E973" s="239"/>
      <c r="F973" s="239"/>
      <c r="G973" s="239"/>
      <c r="H973" s="239"/>
      <c r="I973" s="239"/>
      <c r="J973" s="239"/>
      <c r="K973" s="239"/>
      <c r="L973" s="239"/>
      <c r="M973" s="239"/>
      <c r="N973" s="239"/>
      <c r="O973" s="239"/>
      <c r="P973" s="239"/>
      <c r="Q973" s="239"/>
      <c r="R973" s="239"/>
      <c r="S973" s="239"/>
      <c r="T973" s="239"/>
      <c r="U973" s="239"/>
      <c r="V973" s="239"/>
      <c r="W973" s="239"/>
      <c r="X973" s="239"/>
      <c r="Y973" s="239"/>
      <c r="Z973" s="239"/>
    </row>
    <row r="974" spans="1:26" ht="14.25" customHeight="1">
      <c r="A974" s="239"/>
      <c r="B974" s="239"/>
      <c r="C974" s="239"/>
      <c r="D974" s="239"/>
      <c r="E974" s="239"/>
      <c r="F974" s="239"/>
      <c r="G974" s="239"/>
      <c r="H974" s="239"/>
      <c r="I974" s="239"/>
      <c r="J974" s="239"/>
      <c r="K974" s="239"/>
      <c r="L974" s="239"/>
      <c r="M974" s="239"/>
      <c r="N974" s="239"/>
      <c r="O974" s="239"/>
      <c r="P974" s="239"/>
      <c r="Q974" s="239"/>
      <c r="R974" s="239"/>
      <c r="S974" s="239"/>
      <c r="T974" s="239"/>
      <c r="U974" s="239"/>
      <c r="V974" s="239"/>
      <c r="W974" s="239"/>
      <c r="X974" s="239"/>
      <c r="Y974" s="239"/>
      <c r="Z974" s="239"/>
    </row>
    <row r="975" spans="1:26" ht="14.25" customHeight="1">
      <c r="A975" s="239"/>
      <c r="B975" s="239"/>
      <c r="C975" s="239"/>
      <c r="D975" s="239"/>
      <c r="E975" s="239"/>
      <c r="F975" s="239"/>
      <c r="G975" s="239"/>
      <c r="H975" s="239"/>
      <c r="I975" s="239"/>
      <c r="J975" s="239"/>
      <c r="K975" s="239"/>
      <c r="L975" s="239"/>
      <c r="M975" s="239"/>
      <c r="N975" s="239"/>
      <c r="O975" s="239"/>
      <c r="P975" s="239"/>
      <c r="Q975" s="239"/>
      <c r="R975" s="239"/>
      <c r="S975" s="239"/>
      <c r="T975" s="239"/>
      <c r="U975" s="239"/>
      <c r="V975" s="239"/>
      <c r="W975" s="239"/>
      <c r="X975" s="239"/>
      <c r="Y975" s="239"/>
      <c r="Z975" s="239"/>
    </row>
    <row r="976" spans="1:26" ht="14.25" customHeight="1">
      <c r="A976" s="239"/>
      <c r="B976" s="239"/>
      <c r="C976" s="239"/>
      <c r="D976" s="239"/>
      <c r="E976" s="239"/>
      <c r="F976" s="239"/>
      <c r="G976" s="239"/>
      <c r="H976" s="239"/>
      <c r="I976" s="239"/>
      <c r="J976" s="239"/>
      <c r="K976" s="239"/>
      <c r="L976" s="239"/>
      <c r="M976" s="239"/>
      <c r="N976" s="239"/>
      <c r="O976" s="239"/>
      <c r="P976" s="239"/>
      <c r="Q976" s="239"/>
      <c r="R976" s="239"/>
      <c r="S976" s="239"/>
      <c r="T976" s="239"/>
      <c r="U976" s="239"/>
      <c r="V976" s="239"/>
      <c r="W976" s="239"/>
      <c r="X976" s="239"/>
      <c r="Y976" s="239"/>
      <c r="Z976" s="239"/>
    </row>
    <row r="977" spans="1:26" ht="14.25" customHeight="1">
      <c r="A977" s="239"/>
      <c r="B977" s="239"/>
      <c r="C977" s="239"/>
      <c r="D977" s="239"/>
      <c r="E977" s="239"/>
      <c r="F977" s="239"/>
      <c r="G977" s="239"/>
      <c r="H977" s="239"/>
      <c r="I977" s="239"/>
      <c r="J977" s="239"/>
      <c r="K977" s="239"/>
      <c r="L977" s="239"/>
      <c r="M977" s="239"/>
      <c r="N977" s="239"/>
      <c r="O977" s="239"/>
      <c r="P977" s="239"/>
      <c r="Q977" s="239"/>
      <c r="R977" s="239"/>
      <c r="S977" s="239"/>
      <c r="T977" s="239"/>
      <c r="U977" s="239"/>
      <c r="V977" s="239"/>
      <c r="W977" s="239"/>
      <c r="X977" s="239"/>
      <c r="Y977" s="239"/>
      <c r="Z977" s="239"/>
    </row>
    <row r="978" spans="1:26" ht="14.25" customHeight="1">
      <c r="A978" s="239"/>
      <c r="B978" s="239"/>
      <c r="C978" s="239"/>
      <c r="D978" s="239"/>
      <c r="E978" s="239"/>
      <c r="F978" s="239"/>
      <c r="G978" s="239"/>
      <c r="H978" s="239"/>
      <c r="I978" s="239"/>
      <c r="J978" s="239"/>
      <c r="K978" s="239"/>
      <c r="L978" s="239"/>
      <c r="M978" s="239"/>
      <c r="N978" s="239"/>
      <c r="O978" s="239"/>
      <c r="P978" s="239"/>
      <c r="Q978" s="239"/>
      <c r="R978" s="239"/>
      <c r="S978" s="239"/>
      <c r="T978" s="239"/>
      <c r="U978" s="239"/>
      <c r="V978" s="239"/>
      <c r="W978" s="239"/>
      <c r="X978" s="239"/>
      <c r="Y978" s="239"/>
      <c r="Z978" s="239"/>
    </row>
    <row r="979" spans="1:26" ht="14.25" customHeight="1">
      <c r="A979" s="239"/>
      <c r="B979" s="239"/>
      <c r="C979" s="239"/>
      <c r="D979" s="239"/>
      <c r="E979" s="239"/>
      <c r="F979" s="239"/>
      <c r="G979" s="239"/>
      <c r="H979" s="239"/>
      <c r="I979" s="239"/>
      <c r="J979" s="239"/>
      <c r="K979" s="239"/>
      <c r="L979" s="239"/>
      <c r="M979" s="239"/>
      <c r="N979" s="239"/>
      <c r="O979" s="239"/>
      <c r="P979" s="239"/>
      <c r="Q979" s="239"/>
      <c r="R979" s="239"/>
      <c r="S979" s="239"/>
      <c r="T979" s="239"/>
      <c r="U979" s="239"/>
      <c r="V979" s="239"/>
      <c r="W979" s="239"/>
      <c r="X979" s="239"/>
      <c r="Y979" s="239"/>
      <c r="Z979" s="239"/>
    </row>
    <row r="980" spans="1:26" ht="14.25" customHeight="1">
      <c r="A980" s="239"/>
      <c r="B980" s="239"/>
      <c r="C980" s="239"/>
      <c r="D980" s="239"/>
      <c r="E980" s="239"/>
      <c r="F980" s="239"/>
      <c r="G980" s="239"/>
      <c r="H980" s="239"/>
      <c r="I980" s="239"/>
      <c r="J980" s="239"/>
      <c r="K980" s="239"/>
      <c r="L980" s="239"/>
      <c r="M980" s="239"/>
      <c r="N980" s="239"/>
      <c r="O980" s="239"/>
      <c r="P980" s="239"/>
      <c r="Q980" s="239"/>
      <c r="R980" s="239"/>
      <c r="S980" s="239"/>
      <c r="T980" s="239"/>
      <c r="U980" s="239"/>
      <c r="V980" s="239"/>
      <c r="W980" s="239"/>
      <c r="X980" s="239"/>
      <c r="Y980" s="239"/>
      <c r="Z980" s="239"/>
    </row>
    <row r="981" spans="1:26" ht="14.25" customHeight="1">
      <c r="A981" s="239"/>
      <c r="B981" s="239"/>
      <c r="C981" s="239"/>
      <c r="D981" s="239"/>
      <c r="E981" s="239"/>
      <c r="F981" s="239"/>
      <c r="G981" s="239"/>
      <c r="H981" s="239"/>
      <c r="I981" s="239"/>
      <c r="J981" s="239"/>
      <c r="K981" s="239"/>
      <c r="L981" s="239"/>
      <c r="M981" s="239"/>
      <c r="N981" s="239"/>
      <c r="O981" s="239"/>
      <c r="P981" s="239"/>
      <c r="Q981" s="239"/>
      <c r="R981" s="239"/>
      <c r="S981" s="239"/>
      <c r="T981" s="239"/>
      <c r="U981" s="239"/>
      <c r="V981" s="239"/>
      <c r="W981" s="239"/>
      <c r="X981" s="239"/>
      <c r="Y981" s="239"/>
      <c r="Z981" s="239"/>
    </row>
    <row r="982" spans="1:26" ht="14.25" customHeight="1">
      <c r="A982" s="239"/>
      <c r="B982" s="239"/>
      <c r="C982" s="239"/>
      <c r="D982" s="239"/>
      <c r="E982" s="239"/>
      <c r="F982" s="239"/>
      <c r="G982" s="239"/>
      <c r="H982" s="239"/>
      <c r="I982" s="239"/>
      <c r="J982" s="239"/>
      <c r="K982" s="239"/>
      <c r="L982" s="239"/>
      <c r="M982" s="239"/>
      <c r="N982" s="239"/>
      <c r="O982" s="239"/>
      <c r="P982" s="239"/>
      <c r="Q982" s="239"/>
      <c r="R982" s="239"/>
      <c r="S982" s="239"/>
      <c r="T982" s="239"/>
      <c r="U982" s="239"/>
      <c r="V982" s="239"/>
      <c r="W982" s="239"/>
      <c r="X982" s="239"/>
      <c r="Y982" s="239"/>
      <c r="Z982" s="239"/>
    </row>
    <row r="983" spans="1:26" ht="14.25" customHeight="1">
      <c r="A983" s="239"/>
      <c r="B983" s="239"/>
      <c r="C983" s="239"/>
      <c r="D983" s="239"/>
      <c r="E983" s="239"/>
      <c r="F983" s="239"/>
      <c r="G983" s="239"/>
      <c r="H983" s="239"/>
      <c r="I983" s="239"/>
      <c r="J983" s="239"/>
      <c r="K983" s="239"/>
      <c r="L983" s="239"/>
      <c r="M983" s="239"/>
      <c r="N983" s="239"/>
      <c r="O983" s="239"/>
      <c r="P983" s="239"/>
      <c r="Q983" s="239"/>
      <c r="R983" s="239"/>
      <c r="S983" s="239"/>
      <c r="T983" s="239"/>
      <c r="U983" s="239"/>
      <c r="V983" s="239"/>
      <c r="W983" s="239"/>
      <c r="X983" s="239"/>
      <c r="Y983" s="239"/>
      <c r="Z983" s="239"/>
    </row>
    <row r="984" spans="1:26" ht="14.25" customHeight="1">
      <c r="A984" s="239"/>
      <c r="B984" s="239"/>
      <c r="C984" s="239"/>
      <c r="D984" s="239"/>
      <c r="E984" s="239"/>
      <c r="F984" s="239"/>
      <c r="G984" s="239"/>
      <c r="H984" s="239"/>
      <c r="I984" s="239"/>
      <c r="J984" s="239"/>
      <c r="K984" s="239"/>
      <c r="L984" s="239"/>
      <c r="M984" s="239"/>
      <c r="N984" s="239"/>
      <c r="O984" s="239"/>
      <c r="P984" s="239"/>
      <c r="Q984" s="239"/>
      <c r="R984" s="239"/>
      <c r="S984" s="239"/>
      <c r="T984" s="239"/>
      <c r="U984" s="239"/>
      <c r="V984" s="239"/>
      <c r="W984" s="239"/>
      <c r="X984" s="239"/>
      <c r="Y984" s="239"/>
      <c r="Z984" s="239"/>
    </row>
    <row r="985" spans="1:26" ht="14.25" customHeight="1">
      <c r="A985" s="239"/>
      <c r="B985" s="239"/>
      <c r="C985" s="239"/>
      <c r="D985" s="239"/>
      <c r="E985" s="239"/>
      <c r="F985" s="239"/>
      <c r="G985" s="239"/>
      <c r="H985" s="239"/>
      <c r="I985" s="239"/>
      <c r="J985" s="239"/>
      <c r="K985" s="239"/>
      <c r="L985" s="239"/>
      <c r="M985" s="239"/>
      <c r="N985" s="239"/>
      <c r="O985" s="239"/>
      <c r="P985" s="239"/>
      <c r="Q985" s="239"/>
      <c r="R985" s="239"/>
      <c r="S985" s="239"/>
      <c r="T985" s="239"/>
      <c r="U985" s="239"/>
      <c r="V985" s="239"/>
      <c r="W985" s="239"/>
      <c r="X985" s="239"/>
      <c r="Y985" s="239"/>
      <c r="Z985" s="239"/>
    </row>
    <row r="986" spans="1:26" ht="14.25" customHeight="1">
      <c r="A986" s="239"/>
      <c r="B986" s="239"/>
      <c r="C986" s="239"/>
      <c r="D986" s="239"/>
      <c r="E986" s="239"/>
      <c r="F986" s="239"/>
      <c r="G986" s="239"/>
      <c r="H986" s="239"/>
      <c r="I986" s="239"/>
      <c r="J986" s="239"/>
      <c r="K986" s="239"/>
      <c r="L986" s="239"/>
      <c r="M986" s="239"/>
      <c r="N986" s="239"/>
      <c r="O986" s="239"/>
      <c r="P986" s="239"/>
      <c r="Q986" s="239"/>
      <c r="R986" s="239"/>
      <c r="S986" s="239"/>
      <c r="T986" s="239"/>
      <c r="U986" s="239"/>
      <c r="V986" s="239"/>
      <c r="W986" s="239"/>
      <c r="X986" s="239"/>
      <c r="Y986" s="239"/>
      <c r="Z986" s="239"/>
    </row>
    <row r="987" spans="1:26" ht="14.25" customHeight="1">
      <c r="A987" s="239"/>
      <c r="B987" s="239"/>
      <c r="C987" s="239"/>
      <c r="D987" s="239"/>
      <c r="E987" s="239"/>
      <c r="F987" s="239"/>
      <c r="G987" s="239"/>
      <c r="H987" s="239"/>
      <c r="I987" s="239"/>
      <c r="J987" s="239"/>
      <c r="K987" s="239"/>
      <c r="L987" s="239"/>
      <c r="M987" s="239"/>
      <c r="N987" s="239"/>
      <c r="O987" s="239"/>
      <c r="P987" s="239"/>
      <c r="Q987" s="239"/>
      <c r="R987" s="239"/>
      <c r="S987" s="239"/>
      <c r="T987" s="239"/>
      <c r="U987" s="239"/>
      <c r="V987" s="239"/>
      <c r="W987" s="239"/>
      <c r="X987" s="239"/>
      <c r="Y987" s="239"/>
      <c r="Z987" s="239"/>
    </row>
    <row r="988" spans="1:26" ht="14.25" customHeight="1">
      <c r="A988" s="239"/>
      <c r="B988" s="239"/>
      <c r="C988" s="239"/>
      <c r="D988" s="239"/>
      <c r="E988" s="239"/>
      <c r="F988" s="239"/>
      <c r="G988" s="239"/>
      <c r="H988" s="239"/>
      <c r="I988" s="239"/>
      <c r="J988" s="239"/>
      <c r="K988" s="239"/>
      <c r="L988" s="239"/>
      <c r="M988" s="239"/>
      <c r="N988" s="239"/>
      <c r="O988" s="239"/>
      <c r="P988" s="239"/>
      <c r="Q988" s="239"/>
      <c r="R988" s="239"/>
      <c r="S988" s="239"/>
      <c r="T988" s="239"/>
      <c r="U988" s="239"/>
      <c r="V988" s="239"/>
      <c r="W988" s="239"/>
      <c r="X988" s="239"/>
      <c r="Y988" s="239"/>
      <c r="Z988" s="239"/>
    </row>
    <row r="989" spans="1:26" ht="14.25" customHeight="1">
      <c r="A989" s="239"/>
      <c r="B989" s="239"/>
      <c r="C989" s="239"/>
      <c r="D989" s="239"/>
      <c r="E989" s="239"/>
      <c r="F989" s="239"/>
      <c r="G989" s="239"/>
      <c r="H989" s="239"/>
      <c r="I989" s="239"/>
      <c r="J989" s="239"/>
      <c r="K989" s="239"/>
      <c r="L989" s="239"/>
      <c r="M989" s="239"/>
      <c r="N989" s="239"/>
      <c r="O989" s="239"/>
      <c r="P989" s="239"/>
      <c r="Q989" s="239"/>
      <c r="R989" s="239"/>
      <c r="S989" s="239"/>
      <c r="T989" s="239"/>
      <c r="U989" s="239"/>
      <c r="V989" s="239"/>
      <c r="W989" s="239"/>
      <c r="X989" s="239"/>
      <c r="Y989" s="239"/>
      <c r="Z989" s="239"/>
    </row>
    <row r="990" spans="1:26" ht="14.25" customHeight="1">
      <c r="A990" s="239"/>
      <c r="B990" s="239"/>
      <c r="C990" s="239"/>
      <c r="D990" s="239"/>
      <c r="E990" s="239"/>
      <c r="F990" s="239"/>
      <c r="G990" s="239"/>
      <c r="H990" s="239"/>
      <c r="I990" s="239"/>
      <c r="J990" s="239"/>
      <c r="K990" s="239"/>
      <c r="L990" s="239"/>
      <c r="M990" s="239"/>
      <c r="N990" s="239"/>
      <c r="O990" s="239"/>
      <c r="P990" s="239"/>
      <c r="Q990" s="239"/>
      <c r="R990" s="239"/>
      <c r="S990" s="239"/>
      <c r="T990" s="239"/>
      <c r="U990" s="239"/>
      <c r="V990" s="239"/>
      <c r="W990" s="239"/>
      <c r="X990" s="239"/>
      <c r="Y990" s="239"/>
      <c r="Z990" s="239"/>
    </row>
    <row r="991" spans="1:26" ht="14.25" customHeight="1">
      <c r="A991" s="239"/>
      <c r="B991" s="239"/>
      <c r="C991" s="239"/>
      <c r="D991" s="239"/>
      <c r="E991" s="239"/>
      <c r="F991" s="239"/>
      <c r="G991" s="239"/>
      <c r="H991" s="239"/>
      <c r="I991" s="239"/>
      <c r="J991" s="239"/>
      <c r="K991" s="239"/>
      <c r="L991" s="239"/>
      <c r="M991" s="239"/>
      <c r="N991" s="239"/>
      <c r="O991" s="239"/>
      <c r="P991" s="239"/>
      <c r="Q991" s="239"/>
      <c r="R991" s="239"/>
      <c r="S991" s="239"/>
      <c r="T991" s="239"/>
      <c r="U991" s="239"/>
      <c r="V991" s="239"/>
      <c r="W991" s="239"/>
      <c r="X991" s="239"/>
      <c r="Y991" s="239"/>
      <c r="Z991" s="239"/>
    </row>
    <row r="992" spans="1:26" ht="14.25" customHeight="1">
      <c r="A992" s="239"/>
      <c r="B992" s="239"/>
      <c r="C992" s="239"/>
      <c r="D992" s="239"/>
      <c r="E992" s="239"/>
      <c r="F992" s="239"/>
      <c r="G992" s="239"/>
      <c r="H992" s="239"/>
      <c r="I992" s="239"/>
      <c r="J992" s="239"/>
      <c r="K992" s="239"/>
      <c r="L992" s="239"/>
      <c r="M992" s="239"/>
      <c r="N992" s="239"/>
      <c r="O992" s="239"/>
      <c r="P992" s="239"/>
      <c r="Q992" s="239"/>
      <c r="R992" s="239"/>
      <c r="S992" s="239"/>
      <c r="T992" s="239"/>
      <c r="U992" s="239"/>
      <c r="V992" s="239"/>
      <c r="W992" s="239"/>
      <c r="X992" s="239"/>
      <c r="Y992" s="239"/>
      <c r="Z992" s="239"/>
    </row>
    <row r="993" spans="1:26" ht="14.25" customHeight="1">
      <c r="A993" s="239"/>
      <c r="B993" s="239"/>
      <c r="C993" s="239"/>
      <c r="D993" s="239"/>
      <c r="E993" s="239"/>
      <c r="F993" s="239"/>
      <c r="G993" s="239"/>
      <c r="H993" s="239"/>
      <c r="I993" s="239"/>
      <c r="J993" s="239"/>
      <c r="K993" s="239"/>
      <c r="L993" s="239"/>
      <c r="M993" s="239"/>
      <c r="N993" s="239"/>
      <c r="O993" s="239"/>
      <c r="P993" s="239"/>
      <c r="Q993" s="239"/>
      <c r="R993" s="239"/>
      <c r="S993" s="239"/>
      <c r="T993" s="239"/>
      <c r="U993" s="239"/>
      <c r="V993" s="239"/>
      <c r="W993" s="239"/>
      <c r="X993" s="239"/>
      <c r="Y993" s="239"/>
      <c r="Z993" s="239"/>
    </row>
    <row r="994" spans="1:26" ht="14.25" customHeight="1">
      <c r="A994" s="239"/>
      <c r="B994" s="239"/>
      <c r="C994" s="239"/>
      <c r="D994" s="239"/>
      <c r="E994" s="239"/>
      <c r="F994" s="239"/>
      <c r="G994" s="239"/>
      <c r="H994" s="239"/>
      <c r="I994" s="239"/>
      <c r="J994" s="239"/>
      <c r="K994" s="239"/>
      <c r="L994" s="239"/>
      <c r="M994" s="239"/>
      <c r="N994" s="239"/>
      <c r="O994" s="239"/>
      <c r="P994" s="239"/>
      <c r="Q994" s="239"/>
      <c r="R994" s="239"/>
      <c r="S994" s="239"/>
      <c r="T994" s="239"/>
      <c r="U994" s="239"/>
      <c r="V994" s="239"/>
      <c r="W994" s="239"/>
      <c r="X994" s="239"/>
      <c r="Y994" s="239"/>
      <c r="Z994" s="239"/>
    </row>
    <row r="995" spans="1:26" ht="14.25" customHeight="1">
      <c r="A995" s="239"/>
      <c r="B995" s="239"/>
      <c r="C995" s="239"/>
      <c r="D995" s="239"/>
      <c r="E995" s="239"/>
      <c r="F995" s="239"/>
      <c r="G995" s="239"/>
      <c r="H995" s="239"/>
      <c r="I995" s="239"/>
      <c r="J995" s="239"/>
      <c r="K995" s="239"/>
      <c r="L995" s="239"/>
      <c r="M995" s="239"/>
      <c r="N995" s="239"/>
      <c r="O995" s="239"/>
      <c r="P995" s="239"/>
      <c r="Q995" s="239"/>
      <c r="R995" s="239"/>
      <c r="S995" s="239"/>
      <c r="T995" s="239"/>
      <c r="U995" s="239"/>
      <c r="V995" s="239"/>
      <c r="W995" s="239"/>
      <c r="X995" s="239"/>
      <c r="Y995" s="239"/>
      <c r="Z995" s="239"/>
    </row>
    <row r="996" spans="1:26" ht="14.25" customHeight="1">
      <c r="A996" s="239"/>
      <c r="B996" s="239"/>
      <c r="C996" s="239"/>
      <c r="D996" s="239"/>
      <c r="E996" s="239"/>
      <c r="F996" s="239"/>
      <c r="G996" s="239"/>
      <c r="H996" s="239"/>
      <c r="I996" s="239"/>
      <c r="J996" s="239"/>
      <c r="K996" s="239"/>
      <c r="L996" s="239"/>
      <c r="M996" s="239"/>
      <c r="N996" s="239"/>
      <c r="O996" s="239"/>
      <c r="P996" s="239"/>
      <c r="Q996" s="239"/>
      <c r="R996" s="239"/>
      <c r="S996" s="239"/>
      <c r="T996" s="239"/>
      <c r="U996" s="239"/>
      <c r="V996" s="239"/>
      <c r="W996" s="239"/>
      <c r="X996" s="239"/>
      <c r="Y996" s="239"/>
      <c r="Z996" s="239"/>
    </row>
    <row r="997" spans="1:26" ht="14.25" customHeight="1">
      <c r="A997" s="239"/>
      <c r="B997" s="239"/>
      <c r="C997" s="239"/>
      <c r="D997" s="239"/>
      <c r="E997" s="239"/>
      <c r="F997" s="239"/>
      <c r="G997" s="239"/>
      <c r="H997" s="239"/>
      <c r="I997" s="239"/>
      <c r="J997" s="239"/>
      <c r="K997" s="239"/>
      <c r="L997" s="239"/>
      <c r="M997" s="239"/>
      <c r="N997" s="239"/>
      <c r="O997" s="239"/>
      <c r="P997" s="239"/>
      <c r="Q997" s="239"/>
      <c r="R997" s="239"/>
      <c r="S997" s="239"/>
      <c r="T997" s="239"/>
      <c r="U997" s="239"/>
      <c r="V997" s="239"/>
      <c r="W997" s="239"/>
      <c r="X997" s="239"/>
      <c r="Y997" s="239"/>
      <c r="Z997" s="239"/>
    </row>
    <row r="998" spans="1:26" ht="14.25" customHeight="1">
      <c r="A998" s="239"/>
      <c r="B998" s="239"/>
      <c r="C998" s="239"/>
      <c r="D998" s="239"/>
      <c r="E998" s="239"/>
      <c r="F998" s="239"/>
      <c r="G998" s="239"/>
      <c r="H998" s="239"/>
      <c r="I998" s="239"/>
      <c r="J998" s="239"/>
      <c r="K998" s="239"/>
      <c r="L998" s="239"/>
      <c r="M998" s="239"/>
      <c r="N998" s="239"/>
      <c r="O998" s="239"/>
      <c r="P998" s="239"/>
      <c r="Q998" s="239"/>
      <c r="R998" s="239"/>
      <c r="S998" s="239"/>
      <c r="T998" s="239"/>
      <c r="U998" s="239"/>
      <c r="V998" s="239"/>
      <c r="W998" s="239"/>
      <c r="X998" s="239"/>
      <c r="Y998" s="239"/>
      <c r="Z998" s="239"/>
    </row>
  </sheetData>
  <mergeCells count="46">
    <mergeCell ref="H2:K2"/>
    <mergeCell ref="B31:Q31"/>
    <mergeCell ref="B32:K32"/>
    <mergeCell ref="D16:K25"/>
    <mergeCell ref="B16:C25"/>
    <mergeCell ref="L32:N32"/>
    <mergeCell ref="O32:Q32"/>
    <mergeCell ref="D29:F29"/>
    <mergeCell ref="G29:K29"/>
    <mergeCell ref="B30:F30"/>
    <mergeCell ref="B5:C14"/>
    <mergeCell ref="L3:Q3"/>
    <mergeCell ref="B26:Q26"/>
    <mergeCell ref="B27:C27"/>
    <mergeCell ref="L27:Q27"/>
    <mergeCell ref="D27:F27"/>
    <mergeCell ref="B33:Q38"/>
    <mergeCell ref="R13:R14"/>
    <mergeCell ref="N1:P1"/>
    <mergeCell ref="Q1:R1"/>
    <mergeCell ref="I1:M1"/>
    <mergeCell ref="D4:K4"/>
    <mergeCell ref="C1:E1"/>
    <mergeCell ref="B2:C2"/>
    <mergeCell ref="D2:F2"/>
    <mergeCell ref="B3:K3"/>
    <mergeCell ref="G30:I30"/>
    <mergeCell ref="L4:Q4"/>
    <mergeCell ref="B15:Q15"/>
    <mergeCell ref="P16:Q25"/>
    <mergeCell ref="L16:L25"/>
    <mergeCell ref="L2:Q2"/>
    <mergeCell ref="G27:K27"/>
    <mergeCell ref="B4:C4"/>
    <mergeCell ref="D5:K14"/>
    <mergeCell ref="L5:M14"/>
    <mergeCell ref="P5:Q14"/>
    <mergeCell ref="J30:K30"/>
    <mergeCell ref="L30:N30"/>
    <mergeCell ref="O30:Q30"/>
    <mergeCell ref="B28:C28"/>
    <mergeCell ref="D28:F28"/>
    <mergeCell ref="G28:K28"/>
    <mergeCell ref="L28:Q28"/>
    <mergeCell ref="B29:C29"/>
    <mergeCell ref="L29:Q29"/>
  </mergeCell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27E43-093F-4DC4-9A0B-71B664AA8976}">
  <dimension ref="B1:L1000"/>
  <sheetViews>
    <sheetView topLeftCell="A3" zoomScale="80" zoomScaleNormal="80" workbookViewId="0">
      <selection activeCell="M10" sqref="M10"/>
    </sheetView>
  </sheetViews>
  <sheetFormatPr defaultColWidth="14.42578125" defaultRowHeight="15" customHeight="1"/>
  <cols>
    <col min="1" max="1" width="8.5703125" style="1" customWidth="1"/>
    <col min="2" max="2" width="19.85546875" style="1" customWidth="1"/>
    <col min="3" max="3" width="19.42578125" style="1" customWidth="1"/>
    <col min="4" max="4" width="21.85546875" style="1" customWidth="1"/>
    <col min="5" max="5" width="8.5703125" style="1" customWidth="1"/>
    <col min="6" max="6" width="32.5703125" style="1" customWidth="1"/>
    <col min="7" max="8" width="8.5703125" style="1" customWidth="1"/>
    <col min="9" max="9" width="27.5703125" style="1" customWidth="1"/>
    <col min="10" max="10" width="24.5703125" style="1" customWidth="1"/>
    <col min="11" max="26" width="8.5703125" style="1" customWidth="1"/>
    <col min="27" max="16384" width="14.42578125" style="1"/>
  </cols>
  <sheetData>
    <row r="1" spans="2:12" ht="14.25" customHeight="1" thickBot="1"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</row>
    <row r="2" spans="2:12" ht="23.1" customHeight="1" thickTop="1" thickBot="1">
      <c r="B2" s="475" t="s">
        <v>123</v>
      </c>
      <c r="C2" s="626"/>
      <c r="D2" s="626"/>
      <c r="E2" s="626"/>
      <c r="F2" s="626"/>
      <c r="G2" s="626"/>
      <c r="H2" s="626"/>
      <c r="I2" s="626"/>
      <c r="J2" s="627"/>
      <c r="K2" s="238"/>
      <c r="L2" s="238"/>
    </row>
    <row r="3" spans="2:12" ht="22.35" customHeight="1">
      <c r="B3" s="65" t="s">
        <v>124</v>
      </c>
      <c r="C3" s="68">
        <v>1</v>
      </c>
      <c r="D3" s="480" t="s">
        <v>125</v>
      </c>
      <c r="E3" s="482" t="s">
        <v>126</v>
      </c>
      <c r="F3" s="483"/>
      <c r="G3" s="483"/>
      <c r="H3" s="483"/>
      <c r="I3" s="483"/>
      <c r="J3" s="484"/>
      <c r="K3" s="238"/>
      <c r="L3" s="238"/>
    </row>
    <row r="4" spans="2:12" ht="24.6" customHeight="1" thickBot="1">
      <c r="B4" s="65" t="s">
        <v>127</v>
      </c>
      <c r="C4" s="67">
        <v>44157</v>
      </c>
      <c r="D4" s="481"/>
      <c r="E4" s="454"/>
      <c r="F4" s="485"/>
      <c r="G4" s="485"/>
      <c r="H4" s="485"/>
      <c r="I4" s="485"/>
      <c r="J4" s="486"/>
      <c r="K4" s="238"/>
      <c r="L4" s="238"/>
    </row>
    <row r="5" spans="2:12" ht="20.100000000000001" customHeight="1">
      <c r="B5" s="476" t="s">
        <v>128</v>
      </c>
      <c r="C5" s="478" t="s">
        <v>129</v>
      </c>
      <c r="D5" s="256" t="s">
        <v>130</v>
      </c>
      <c r="E5" s="482" t="s">
        <v>131</v>
      </c>
      <c r="F5" s="483"/>
      <c r="G5" s="483"/>
      <c r="H5" s="483"/>
      <c r="I5" s="483"/>
      <c r="J5" s="487"/>
      <c r="K5" s="238"/>
      <c r="L5" s="238"/>
    </row>
    <row r="6" spans="2:12" ht="27" customHeight="1" thickBot="1">
      <c r="B6" s="477"/>
      <c r="C6" s="479"/>
      <c r="D6" s="66" t="s">
        <v>132</v>
      </c>
      <c r="E6" s="488"/>
      <c r="F6" s="489"/>
      <c r="G6" s="489"/>
      <c r="H6" s="489"/>
      <c r="I6" s="489"/>
      <c r="J6" s="490"/>
      <c r="K6" s="238"/>
      <c r="L6" s="238"/>
    </row>
    <row r="7" spans="2:12" ht="14.25" customHeight="1">
      <c r="B7" s="491" t="s">
        <v>133</v>
      </c>
      <c r="C7" s="628"/>
      <c r="D7" s="492" t="s">
        <v>134</v>
      </c>
      <c r="E7" s="629"/>
      <c r="F7" s="630"/>
      <c r="G7" s="494" t="s">
        <v>135</v>
      </c>
      <c r="H7" s="495"/>
      <c r="I7" s="495"/>
      <c r="J7" s="496"/>
      <c r="K7" s="238"/>
      <c r="L7" s="238"/>
    </row>
    <row r="8" spans="2:12" ht="14.25" customHeight="1">
      <c r="B8" s="65" t="s">
        <v>136</v>
      </c>
      <c r="C8" s="64" t="s">
        <v>137</v>
      </c>
      <c r="D8" s="493" t="s">
        <v>138</v>
      </c>
      <c r="E8" s="631"/>
      <c r="F8" s="632"/>
      <c r="G8" s="493" t="s">
        <v>139</v>
      </c>
      <c r="H8" s="497"/>
      <c r="I8" s="497"/>
      <c r="J8" s="498"/>
      <c r="K8" s="238"/>
      <c r="L8" s="238"/>
    </row>
    <row r="9" spans="2:12" ht="29.45" customHeight="1" thickBot="1">
      <c r="B9" s="63">
        <v>40000</v>
      </c>
      <c r="C9" s="258" t="s">
        <v>140</v>
      </c>
      <c r="D9" s="633"/>
      <c r="E9" s="625"/>
      <c r="F9" s="634"/>
      <c r="G9" s="488"/>
      <c r="H9" s="489"/>
      <c r="I9" s="489"/>
      <c r="J9" s="499"/>
      <c r="K9" s="238"/>
      <c r="L9" s="21"/>
    </row>
    <row r="10" spans="2:12" ht="28.35" customHeight="1">
      <c r="B10" s="468" t="s">
        <v>141</v>
      </c>
      <c r="C10" s="628"/>
      <c r="D10" s="469" t="s">
        <v>142</v>
      </c>
      <c r="E10" s="635"/>
      <c r="F10" s="628"/>
      <c r="G10" s="469" t="s">
        <v>143</v>
      </c>
      <c r="H10" s="635"/>
      <c r="I10" s="635"/>
      <c r="J10" s="636"/>
      <c r="K10" s="238"/>
      <c r="L10" s="238"/>
    </row>
    <row r="11" spans="2:12" ht="27" customHeight="1" thickBot="1">
      <c r="B11" s="456" t="s">
        <v>113</v>
      </c>
      <c r="C11" s="637"/>
      <c r="D11" s="457">
        <v>60</v>
      </c>
      <c r="E11" s="458"/>
      <c r="F11" s="459"/>
      <c r="G11" s="471" t="s">
        <v>144</v>
      </c>
      <c r="H11" s="458"/>
      <c r="I11" s="458"/>
      <c r="J11" s="472"/>
      <c r="K11" s="238"/>
      <c r="L11" s="238"/>
    </row>
    <row r="12" spans="2:12" ht="28.35" customHeight="1" thickBot="1">
      <c r="B12" s="456" t="s">
        <v>145</v>
      </c>
      <c r="C12" s="637"/>
      <c r="D12" s="461" t="s">
        <v>146</v>
      </c>
      <c r="E12" s="462"/>
      <c r="F12" s="463"/>
      <c r="G12" s="473"/>
      <c r="H12" s="462"/>
      <c r="I12" s="462"/>
      <c r="J12" s="474"/>
      <c r="K12" s="238"/>
      <c r="L12" s="238"/>
    </row>
    <row r="13" spans="2:12" ht="33" customHeight="1" thickBot="1">
      <c r="B13" s="470" t="s">
        <v>147</v>
      </c>
      <c r="C13" s="632"/>
      <c r="D13" s="464" t="s">
        <v>148</v>
      </c>
      <c r="E13" s="465"/>
      <c r="F13" s="465"/>
      <c r="G13" s="465"/>
      <c r="H13" s="465"/>
      <c r="I13" s="465"/>
      <c r="J13" s="466"/>
      <c r="K13" s="238"/>
      <c r="L13" s="238"/>
    </row>
    <row r="14" spans="2:12" ht="17.45" customHeight="1" thickBot="1">
      <c r="B14" s="455" t="s">
        <v>149</v>
      </c>
      <c r="C14" s="259" t="s">
        <v>150</v>
      </c>
      <c r="D14" s="60" t="s">
        <v>151</v>
      </c>
      <c r="E14" s="460" t="s">
        <v>152</v>
      </c>
      <c r="F14" s="638"/>
      <c r="G14" s="460" t="s">
        <v>153</v>
      </c>
      <c r="H14" s="639"/>
      <c r="I14" s="638"/>
      <c r="J14" s="62" t="s">
        <v>154</v>
      </c>
      <c r="K14" s="238"/>
      <c r="L14" s="238"/>
    </row>
    <row r="15" spans="2:12" ht="44.1" customHeight="1" thickBot="1">
      <c r="B15" s="640"/>
      <c r="C15" s="61"/>
      <c r="D15" s="61">
        <v>0</v>
      </c>
      <c r="E15" s="467">
        <v>350</v>
      </c>
      <c r="F15" s="641"/>
      <c r="G15" s="454" t="s">
        <v>155</v>
      </c>
      <c r="H15" s="642"/>
      <c r="I15" s="641"/>
      <c r="J15" s="257" t="s">
        <v>156</v>
      </c>
      <c r="K15" s="238"/>
      <c r="L15" s="238"/>
    </row>
    <row r="16" spans="2:12" ht="14.25" customHeight="1" thickBot="1">
      <c r="B16" s="643"/>
      <c r="C16" s="259" t="s">
        <v>157</v>
      </c>
      <c r="D16" s="60" t="s">
        <v>158</v>
      </c>
      <c r="E16" s="460" t="s">
        <v>159</v>
      </c>
      <c r="F16" s="638"/>
      <c r="G16" s="460" t="s">
        <v>160</v>
      </c>
      <c r="H16" s="639"/>
      <c r="I16" s="638"/>
      <c r="J16" s="59"/>
      <c r="K16" s="238"/>
      <c r="L16" s="238"/>
    </row>
    <row r="17" spans="2:10" ht="27.6" customHeight="1" thickBot="1">
      <c r="B17" s="640"/>
      <c r="C17" s="58" t="s">
        <v>161</v>
      </c>
      <c r="D17" s="58" t="s">
        <v>162</v>
      </c>
      <c r="E17" s="454" t="s">
        <v>163</v>
      </c>
      <c r="F17" s="641"/>
      <c r="G17" s="454" t="s">
        <v>164</v>
      </c>
      <c r="H17" s="642"/>
      <c r="I17" s="641"/>
      <c r="J17" s="57"/>
    </row>
    <row r="18" spans="2:10" ht="14.25" customHeight="1" thickBot="1">
      <c r="B18" s="442" t="s">
        <v>165</v>
      </c>
      <c r="C18" s="443"/>
      <c r="D18" s="443"/>
      <c r="E18" s="443"/>
      <c r="F18" s="443"/>
      <c r="G18" s="443"/>
      <c r="H18" s="443"/>
      <c r="I18" s="443"/>
      <c r="J18" s="444"/>
    </row>
    <row r="19" spans="2:10" ht="14.25" customHeight="1">
      <c r="B19" s="445"/>
      <c r="C19" s="446"/>
      <c r="D19" s="446"/>
      <c r="E19" s="446"/>
      <c r="F19" s="446"/>
      <c r="G19" s="446"/>
      <c r="H19" s="446"/>
      <c r="I19" s="446"/>
      <c r="J19" s="447"/>
    </row>
    <row r="20" spans="2:10" ht="14.25" customHeight="1">
      <c r="B20" s="448"/>
      <c r="C20" s="449"/>
      <c r="D20" s="449"/>
      <c r="E20" s="449"/>
      <c r="F20" s="449"/>
      <c r="G20" s="449"/>
      <c r="H20" s="449"/>
      <c r="I20" s="449"/>
      <c r="J20" s="450"/>
    </row>
    <row r="21" spans="2:10" ht="14.25" customHeight="1">
      <c r="B21" s="448"/>
      <c r="C21" s="449"/>
      <c r="D21" s="449"/>
      <c r="E21" s="449"/>
      <c r="F21" s="449"/>
      <c r="G21" s="449"/>
      <c r="H21" s="449"/>
      <c r="I21" s="449"/>
      <c r="J21" s="450"/>
    </row>
    <row r="22" spans="2:10" ht="14.25" customHeight="1">
      <c r="B22" s="448"/>
      <c r="C22" s="449"/>
      <c r="D22" s="449"/>
      <c r="E22" s="449"/>
      <c r="F22" s="449"/>
      <c r="G22" s="449"/>
      <c r="H22" s="449"/>
      <c r="I22" s="449"/>
      <c r="J22" s="450"/>
    </row>
    <row r="23" spans="2:10" ht="14.25" customHeight="1">
      <c r="B23" s="448"/>
      <c r="C23" s="449"/>
      <c r="D23" s="449"/>
      <c r="E23" s="449"/>
      <c r="F23" s="449"/>
      <c r="G23" s="449"/>
      <c r="H23" s="449"/>
      <c r="I23" s="449"/>
      <c r="J23" s="450"/>
    </row>
    <row r="24" spans="2:10" ht="14.25" customHeight="1">
      <c r="B24" s="448"/>
      <c r="C24" s="449"/>
      <c r="D24" s="449"/>
      <c r="E24" s="449"/>
      <c r="F24" s="449"/>
      <c r="G24" s="449"/>
      <c r="H24" s="449"/>
      <c r="I24" s="449"/>
      <c r="J24" s="450"/>
    </row>
    <row r="25" spans="2:10" ht="14.25" customHeight="1">
      <c r="B25" s="448"/>
      <c r="C25" s="449"/>
      <c r="D25" s="449"/>
      <c r="E25" s="449"/>
      <c r="F25" s="449"/>
      <c r="G25" s="449"/>
      <c r="H25" s="449"/>
      <c r="I25" s="449"/>
      <c r="J25" s="450"/>
    </row>
    <row r="26" spans="2:10" ht="14.25" customHeight="1">
      <c r="B26" s="448"/>
      <c r="C26" s="449"/>
      <c r="D26" s="449"/>
      <c r="E26" s="449"/>
      <c r="F26" s="449"/>
      <c r="G26" s="449"/>
      <c r="H26" s="449"/>
      <c r="I26" s="449"/>
      <c r="J26" s="450"/>
    </row>
    <row r="27" spans="2:10" ht="14.25" customHeight="1">
      <c r="B27" s="448"/>
      <c r="C27" s="449"/>
      <c r="D27" s="449"/>
      <c r="E27" s="449"/>
      <c r="F27" s="449"/>
      <c r="G27" s="449"/>
      <c r="H27" s="449"/>
      <c r="I27" s="449"/>
      <c r="J27" s="450"/>
    </row>
    <row r="28" spans="2:10" ht="14.25" customHeight="1">
      <c r="B28" s="448"/>
      <c r="C28" s="449"/>
      <c r="D28" s="449"/>
      <c r="E28" s="449"/>
      <c r="F28" s="449"/>
      <c r="G28" s="449"/>
      <c r="H28" s="449"/>
      <c r="I28" s="449"/>
      <c r="J28" s="450"/>
    </row>
    <row r="29" spans="2:10" ht="88.5" customHeight="1" thickBot="1">
      <c r="B29" s="451"/>
      <c r="C29" s="452"/>
      <c r="D29" s="452"/>
      <c r="E29" s="452"/>
      <c r="F29" s="452"/>
      <c r="G29" s="452"/>
      <c r="H29" s="452"/>
      <c r="I29" s="452"/>
      <c r="J29" s="453"/>
    </row>
    <row r="30" spans="2:10" ht="14.25" customHeight="1">
      <c r="B30" s="237"/>
      <c r="C30" s="237"/>
      <c r="D30" s="237"/>
      <c r="E30" s="237"/>
      <c r="F30" s="237"/>
      <c r="G30" s="237"/>
      <c r="H30" s="237"/>
      <c r="I30" s="237"/>
      <c r="J30" s="237"/>
    </row>
    <row r="31" spans="2:10" ht="14.25" customHeight="1">
      <c r="B31" s="238"/>
      <c r="C31" s="238"/>
      <c r="D31" s="238"/>
      <c r="E31" s="238"/>
      <c r="F31" s="238"/>
      <c r="G31" s="238"/>
      <c r="H31" s="238"/>
      <c r="I31" s="238"/>
      <c r="J31" s="238"/>
    </row>
    <row r="32" spans="2:10" ht="14.25" customHeight="1">
      <c r="B32" s="238"/>
      <c r="C32" s="238"/>
      <c r="D32" s="238"/>
      <c r="E32" s="238"/>
      <c r="F32" s="238"/>
      <c r="G32" s="238"/>
      <c r="H32" s="238"/>
      <c r="I32" s="238"/>
      <c r="J32" s="238"/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3">
    <mergeCell ref="B7:C7"/>
    <mergeCell ref="D7:F7"/>
    <mergeCell ref="D8:F9"/>
    <mergeCell ref="G7:J7"/>
    <mergeCell ref="G8:J9"/>
    <mergeCell ref="B2:J2"/>
    <mergeCell ref="B5:B6"/>
    <mergeCell ref="C5:C6"/>
    <mergeCell ref="D3:D4"/>
    <mergeCell ref="E3:J4"/>
    <mergeCell ref="E5:J6"/>
    <mergeCell ref="B10:C10"/>
    <mergeCell ref="D10:F10"/>
    <mergeCell ref="G10:J10"/>
    <mergeCell ref="B13:C13"/>
    <mergeCell ref="G11:J11"/>
    <mergeCell ref="G12:J12"/>
    <mergeCell ref="B18:J18"/>
    <mergeCell ref="B19:J29"/>
    <mergeCell ref="G17:I17"/>
    <mergeCell ref="B14:B17"/>
    <mergeCell ref="B11:C11"/>
    <mergeCell ref="D11:F11"/>
    <mergeCell ref="B12:C12"/>
    <mergeCell ref="E16:F16"/>
    <mergeCell ref="G16:I16"/>
    <mergeCell ref="E17:F17"/>
    <mergeCell ref="D12:F12"/>
    <mergeCell ref="D13:J13"/>
    <mergeCell ref="E14:F14"/>
    <mergeCell ref="G14:I14"/>
    <mergeCell ref="E15:F15"/>
    <mergeCell ref="G15:I15"/>
  </mergeCells>
  <pageMargins left="0.7" right="0.7" top="0.75" bottom="0.75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AF522-88D2-436A-83A8-054C3C67EC6A}">
  <dimension ref="A1:X992"/>
  <sheetViews>
    <sheetView zoomScale="80" zoomScaleNormal="80" workbookViewId="0">
      <selection activeCell="K3" sqref="K3"/>
    </sheetView>
  </sheetViews>
  <sheetFormatPr defaultColWidth="14.42578125" defaultRowHeight="15" customHeight="1"/>
  <cols>
    <col min="1" max="1" width="8.5703125" style="69" customWidth="1"/>
    <col min="2" max="2" width="9.42578125" style="1" customWidth="1"/>
    <col min="3" max="3" width="22.42578125" style="1" customWidth="1"/>
    <col min="4" max="5" width="5" style="1" customWidth="1"/>
    <col min="6" max="6" width="4.85546875" style="1" customWidth="1"/>
    <col min="7" max="7" width="8.5703125" style="1" customWidth="1"/>
    <col min="8" max="8" width="8.140625" style="1" customWidth="1"/>
    <col min="9" max="9" width="8.5703125" style="1" customWidth="1"/>
    <col min="10" max="10" width="47.42578125" style="1" customWidth="1"/>
    <col min="11" max="11" width="8.5703125" style="69" customWidth="1"/>
    <col min="12" max="12" width="173.5703125" style="69" customWidth="1"/>
    <col min="13" max="14" width="8.5703125" style="1" customWidth="1"/>
    <col min="15" max="15" width="1.5703125" style="1" customWidth="1"/>
    <col min="16" max="17" width="8.5703125" style="1" customWidth="1"/>
    <col min="18" max="18" width="16.5703125" style="1" customWidth="1"/>
    <col min="19" max="20" width="24.42578125" style="1" customWidth="1"/>
    <col min="21" max="21" width="16.5703125" style="1" customWidth="1"/>
    <col min="22" max="24" width="8.5703125" style="1" customWidth="1"/>
    <col min="25" max="16384" width="14.42578125" style="1"/>
  </cols>
  <sheetData>
    <row r="1" spans="2:24" s="69" customFormat="1" ht="14.25" customHeight="1" thickBot="1"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265"/>
      <c r="Q1" s="265"/>
      <c r="R1" s="265"/>
      <c r="S1" s="265"/>
      <c r="T1" s="265"/>
      <c r="U1" s="265"/>
      <c r="V1" s="265"/>
      <c r="W1" s="265"/>
      <c r="X1" s="265"/>
    </row>
    <row r="2" spans="2:24" ht="30" customHeight="1" thickBot="1">
      <c r="B2" s="505" t="s">
        <v>166</v>
      </c>
      <c r="C2" s="644"/>
      <c r="D2" s="644"/>
      <c r="E2" s="644"/>
      <c r="F2" s="644"/>
      <c r="G2" s="644"/>
      <c r="H2" s="644"/>
      <c r="I2" s="644"/>
      <c r="J2" s="645"/>
      <c r="K2" s="265"/>
      <c r="L2" s="265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</row>
    <row r="3" spans="2:24" ht="111" customHeight="1" thickBot="1">
      <c r="B3" s="506" t="s">
        <v>167</v>
      </c>
      <c r="C3" s="507"/>
      <c r="D3" s="507"/>
      <c r="E3" s="507"/>
      <c r="F3" s="508"/>
      <c r="G3" s="506" t="s">
        <v>168</v>
      </c>
      <c r="H3" s="507"/>
      <c r="I3" s="507"/>
      <c r="J3" s="94" t="s">
        <v>169</v>
      </c>
      <c r="K3" s="263"/>
      <c r="L3" s="265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</row>
    <row r="4" spans="2:24">
      <c r="B4" s="91"/>
      <c r="C4" s="92"/>
      <c r="D4" s="91"/>
      <c r="E4" s="86"/>
      <c r="F4" s="86"/>
      <c r="G4" s="86"/>
      <c r="H4" s="265"/>
      <c r="I4" s="93"/>
      <c r="J4" s="89"/>
      <c r="K4" s="263"/>
      <c r="L4" s="265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8"/>
    </row>
    <row r="5" spans="2:24">
      <c r="B5" s="91"/>
      <c r="C5" s="92"/>
      <c r="D5" s="91"/>
      <c r="E5" s="86"/>
      <c r="F5" s="86"/>
      <c r="G5" s="86"/>
      <c r="H5" s="86"/>
      <c r="I5" s="93"/>
      <c r="J5" s="89"/>
      <c r="K5" s="263"/>
      <c r="L5" s="265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</row>
    <row r="6" spans="2:24">
      <c r="B6" s="91"/>
      <c r="C6" s="92"/>
      <c r="D6" s="91"/>
      <c r="E6" s="86"/>
      <c r="F6" s="86"/>
      <c r="G6" s="86"/>
      <c r="H6" s="86"/>
      <c r="I6" s="93"/>
      <c r="J6" s="89"/>
      <c r="K6" s="263"/>
      <c r="L6" s="265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</row>
    <row r="7" spans="2:24">
      <c r="B7" s="91"/>
      <c r="C7" s="92"/>
      <c r="D7" s="91"/>
      <c r="E7" s="86"/>
      <c r="F7" s="86"/>
      <c r="G7" s="86"/>
      <c r="H7" s="86"/>
      <c r="I7" s="93"/>
      <c r="J7" s="89"/>
      <c r="K7" s="263"/>
      <c r="L7" s="265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</row>
    <row r="8" spans="2:24" ht="14.25">
      <c r="B8" s="91"/>
      <c r="C8" s="92"/>
      <c r="D8" s="91"/>
      <c r="E8" s="86"/>
      <c r="F8" s="86"/>
      <c r="G8" s="86"/>
      <c r="H8" s="86"/>
      <c r="I8" s="86"/>
      <c r="J8" s="89"/>
      <c r="K8" s="263"/>
      <c r="L8" s="265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</row>
    <row r="9" spans="2:24" ht="14.25">
      <c r="B9" s="91"/>
      <c r="C9" s="92"/>
      <c r="D9" s="91"/>
      <c r="E9" s="86"/>
      <c r="F9" s="86"/>
      <c r="G9" s="86"/>
      <c r="H9" s="86"/>
      <c r="I9" s="90"/>
      <c r="J9" s="89"/>
      <c r="K9" s="263"/>
      <c r="L9" s="265"/>
      <c r="M9" s="238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</row>
    <row r="10" spans="2:24" ht="43.5" customHeight="1">
      <c r="B10" s="87"/>
      <c r="C10" s="264"/>
      <c r="D10" s="504"/>
      <c r="E10" s="646"/>
      <c r="F10" s="646"/>
      <c r="G10" s="88"/>
      <c r="H10" s="85"/>
      <c r="I10" s="86"/>
      <c r="J10" s="88"/>
      <c r="K10" s="264"/>
      <c r="L10" s="2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</row>
    <row r="11" spans="2:24" ht="43.5" customHeight="1">
      <c r="B11" s="87"/>
      <c r="C11" s="264"/>
      <c r="D11" s="262"/>
      <c r="E11" s="262"/>
      <c r="F11" s="262"/>
      <c r="G11" s="85"/>
      <c r="H11" s="85"/>
      <c r="I11" s="86"/>
      <c r="J11" s="85"/>
      <c r="K11" s="264"/>
      <c r="L11" s="264"/>
      <c r="M11" s="238"/>
      <c r="N11" s="238"/>
      <c r="O11" s="238"/>
      <c r="P11" s="238"/>
      <c r="Q11" s="238"/>
      <c r="R11" s="238"/>
      <c r="S11" s="238"/>
      <c r="T11" s="238"/>
      <c r="U11" s="238"/>
      <c r="V11" s="238"/>
      <c r="W11" s="238"/>
      <c r="X11" s="238"/>
    </row>
    <row r="12" spans="2:24" ht="15.75" customHeight="1">
      <c r="B12" s="512"/>
      <c r="C12" s="512"/>
      <c r="D12" s="512"/>
      <c r="E12" s="84"/>
      <c r="F12" s="515"/>
      <c r="G12" s="646"/>
      <c r="H12" s="83"/>
      <c r="I12" s="513"/>
      <c r="J12" s="514"/>
      <c r="K12" s="502"/>
      <c r="L12" s="647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</row>
    <row r="13" spans="2:24" ht="14.25">
      <c r="B13" s="266"/>
      <c r="C13" s="501"/>
      <c r="D13" s="647"/>
      <c r="E13" s="267"/>
      <c r="F13" s="516"/>
      <c r="G13" s="647"/>
      <c r="H13" s="267"/>
      <c r="I13" s="501"/>
      <c r="J13" s="646"/>
      <c r="K13" s="501"/>
      <c r="L13" s="647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</row>
    <row r="14" spans="2:24" ht="14.25" customHeight="1">
      <c r="B14" s="517"/>
      <c r="C14" s="620"/>
      <c r="D14" s="642"/>
      <c r="E14" s="82"/>
      <c r="F14" s="518"/>
      <c r="G14" s="642"/>
      <c r="H14" s="81"/>
      <c r="I14" s="311"/>
      <c r="J14" s="642"/>
      <c r="K14" s="502"/>
      <c r="L14" s="647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</row>
    <row r="15" spans="2:24" ht="15" customHeight="1" thickBot="1">
      <c r="B15" s="519"/>
      <c r="C15" s="519"/>
      <c r="D15" s="519"/>
      <c r="E15" s="519"/>
      <c r="F15" s="519"/>
      <c r="G15" s="519"/>
      <c r="H15" s="519"/>
      <c r="I15" s="519"/>
      <c r="J15" s="519"/>
      <c r="K15" s="265"/>
      <c r="L15" s="265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238"/>
    </row>
    <row r="16" spans="2:24" ht="14.25" customHeight="1" thickBot="1">
      <c r="B16" s="519"/>
      <c r="C16" s="519"/>
      <c r="D16" s="519"/>
      <c r="E16" s="519"/>
      <c r="F16" s="519"/>
      <c r="G16" s="519"/>
      <c r="H16" s="519"/>
      <c r="I16" s="519"/>
      <c r="J16" s="519"/>
      <c r="K16" s="265"/>
      <c r="L16" s="265"/>
      <c r="M16" s="70"/>
      <c r="N16" s="80" t="s">
        <v>170</v>
      </c>
      <c r="O16" s="74"/>
      <c r="P16" s="79">
        <v>13.9</v>
      </c>
      <c r="Q16" s="79">
        <v>13.9</v>
      </c>
      <c r="R16" s="79">
        <v>27.8</v>
      </c>
      <c r="S16" s="77">
        <v>41.6</v>
      </c>
      <c r="T16" s="78">
        <v>41.6</v>
      </c>
      <c r="U16" s="77">
        <v>27.8</v>
      </c>
      <c r="V16" s="77">
        <v>13.9</v>
      </c>
      <c r="W16" s="76"/>
      <c r="X16" s="21"/>
    </row>
    <row r="17" spans="2:23" ht="14.25" customHeight="1" thickBot="1">
      <c r="B17" s="519"/>
      <c r="C17" s="519"/>
      <c r="D17" s="519"/>
      <c r="E17" s="519"/>
      <c r="F17" s="519"/>
      <c r="G17" s="519"/>
      <c r="H17" s="519"/>
      <c r="I17" s="519"/>
      <c r="J17" s="519"/>
      <c r="K17" s="72"/>
      <c r="L17" s="72"/>
      <c r="M17" s="71"/>
      <c r="N17" s="238"/>
      <c r="O17" s="74"/>
      <c r="P17" s="503"/>
      <c r="Q17" s="503"/>
      <c r="R17" s="268"/>
      <c r="S17" s="268"/>
      <c r="T17" s="500"/>
      <c r="U17" s="500"/>
      <c r="V17" s="269"/>
      <c r="W17" s="73"/>
    </row>
    <row r="18" spans="2:23" ht="14.25" customHeight="1" thickBot="1">
      <c r="B18" s="519"/>
      <c r="C18" s="519"/>
      <c r="D18" s="519"/>
      <c r="E18" s="519"/>
      <c r="F18" s="519"/>
      <c r="G18" s="519"/>
      <c r="H18" s="519"/>
      <c r="I18" s="519"/>
      <c r="J18" s="519"/>
      <c r="K18" s="72"/>
      <c r="L18" s="72"/>
      <c r="M18" s="71"/>
      <c r="N18" s="75" t="s">
        <v>171</v>
      </c>
      <c r="O18" s="74"/>
      <c r="P18" s="503"/>
      <c r="Q18" s="503"/>
      <c r="R18" s="268"/>
      <c r="S18" s="268"/>
      <c r="T18" s="500"/>
      <c r="U18" s="500"/>
      <c r="V18" s="269"/>
      <c r="W18" s="73"/>
    </row>
    <row r="19" spans="2:23" ht="14.25" customHeight="1">
      <c r="B19" s="519"/>
      <c r="C19" s="519"/>
      <c r="D19" s="519"/>
      <c r="E19" s="519"/>
      <c r="F19" s="519"/>
      <c r="G19" s="519"/>
      <c r="H19" s="519"/>
      <c r="I19" s="519"/>
      <c r="J19" s="519"/>
      <c r="K19" s="72"/>
      <c r="L19" s="72"/>
      <c r="M19" s="71"/>
      <c r="N19" s="70"/>
      <c r="O19" s="70"/>
      <c r="P19" s="503"/>
      <c r="Q19" s="503"/>
      <c r="R19" s="503"/>
      <c r="S19" s="503"/>
      <c r="T19" s="503"/>
      <c r="U19" s="503"/>
      <c r="V19" s="268"/>
      <c r="W19" s="70"/>
    </row>
    <row r="20" spans="2:23" ht="14.25" customHeight="1" thickBot="1">
      <c r="B20" s="519"/>
      <c r="C20" s="519"/>
      <c r="D20" s="519"/>
      <c r="E20" s="519"/>
      <c r="F20" s="519"/>
      <c r="G20" s="519"/>
      <c r="H20" s="519"/>
      <c r="I20" s="519"/>
      <c r="J20" s="519"/>
      <c r="K20" s="265"/>
      <c r="L20" s="265"/>
      <c r="M20" s="70"/>
      <c r="N20" s="70"/>
      <c r="O20" s="70"/>
      <c r="P20" s="503"/>
      <c r="Q20" s="503"/>
      <c r="R20" s="503"/>
      <c r="S20" s="503"/>
      <c r="T20" s="503"/>
      <c r="U20" s="503"/>
      <c r="V20" s="268"/>
      <c r="W20" s="70"/>
    </row>
    <row r="21" spans="2:23" ht="14.25" customHeight="1" thickBot="1">
      <c r="B21" s="519"/>
      <c r="C21" s="519"/>
      <c r="D21" s="519"/>
      <c r="E21" s="519"/>
      <c r="F21" s="519"/>
      <c r="G21" s="519"/>
      <c r="H21" s="519"/>
      <c r="I21" s="519"/>
      <c r="J21" s="519"/>
      <c r="K21" s="265"/>
      <c r="L21" s="265"/>
      <c r="M21" s="70"/>
      <c r="N21" s="70"/>
      <c r="O21" s="70"/>
      <c r="P21" s="509" t="s">
        <v>172</v>
      </c>
      <c r="Q21" s="510"/>
      <c r="R21" s="510"/>
      <c r="S21" s="510"/>
      <c r="T21" s="510"/>
      <c r="U21" s="510"/>
      <c r="V21" s="511"/>
      <c r="W21" s="70"/>
    </row>
    <row r="22" spans="2:23" ht="14.25" customHeight="1">
      <c r="B22" s="519"/>
      <c r="C22" s="519"/>
      <c r="D22" s="519"/>
      <c r="E22" s="519"/>
      <c r="F22" s="519"/>
      <c r="G22" s="519"/>
      <c r="H22" s="519"/>
      <c r="I22" s="519"/>
      <c r="J22" s="519"/>
      <c r="K22" s="265"/>
      <c r="L22" s="265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</row>
    <row r="23" spans="2:23" ht="14.25" customHeight="1">
      <c r="B23" s="519"/>
      <c r="C23" s="519"/>
      <c r="D23" s="519"/>
      <c r="E23" s="519"/>
      <c r="F23" s="519"/>
      <c r="G23" s="519"/>
      <c r="H23" s="519"/>
      <c r="I23" s="519"/>
      <c r="J23" s="519"/>
      <c r="K23" s="265"/>
      <c r="L23" s="265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</row>
    <row r="24" spans="2:23" ht="14.25" customHeight="1">
      <c r="B24" s="519"/>
      <c r="C24" s="519"/>
      <c r="D24" s="519"/>
      <c r="E24" s="519"/>
      <c r="F24" s="519"/>
      <c r="G24" s="519"/>
      <c r="H24" s="519"/>
      <c r="I24" s="519"/>
      <c r="J24" s="519"/>
      <c r="K24" s="265"/>
      <c r="L24" s="265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</row>
    <row r="25" spans="2:23" ht="14.25" customHeight="1">
      <c r="B25" s="238"/>
      <c r="C25" s="238"/>
      <c r="D25" s="238"/>
      <c r="E25" s="238"/>
      <c r="F25" s="238"/>
      <c r="G25" s="238"/>
      <c r="H25" s="238"/>
      <c r="I25" s="238"/>
      <c r="J25" s="238"/>
      <c r="K25" s="265"/>
      <c r="L25" s="265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</row>
    <row r="26" spans="2:23" ht="14.25" customHeight="1">
      <c r="B26" s="238"/>
      <c r="C26" s="238"/>
      <c r="D26" s="238"/>
      <c r="E26" s="238"/>
      <c r="F26" s="238"/>
      <c r="G26" s="238"/>
      <c r="H26" s="238"/>
      <c r="I26" s="238"/>
      <c r="J26" s="238"/>
      <c r="K26" s="265"/>
      <c r="L26" s="265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</row>
    <row r="27" spans="2:23" ht="14.25" customHeight="1">
      <c r="B27" s="238"/>
      <c r="C27" s="238"/>
      <c r="D27" s="238"/>
      <c r="E27" s="238"/>
      <c r="F27" s="238"/>
      <c r="G27" s="238"/>
      <c r="H27" s="238"/>
      <c r="I27" s="238"/>
      <c r="J27" s="238"/>
      <c r="K27" s="265"/>
      <c r="L27" s="265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</row>
    <row r="28" spans="2:23" ht="14.25" customHeight="1">
      <c r="B28" s="238"/>
      <c r="C28" s="238"/>
      <c r="D28" s="238"/>
      <c r="E28" s="238"/>
      <c r="F28" s="238"/>
      <c r="G28" s="238"/>
      <c r="H28" s="238"/>
      <c r="I28" s="238"/>
      <c r="J28" s="238"/>
      <c r="K28" s="265"/>
      <c r="L28" s="265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</row>
    <row r="29" spans="2:23" ht="14.25" customHeight="1">
      <c r="B29" s="238"/>
      <c r="C29" s="238"/>
      <c r="D29" s="238"/>
      <c r="E29" s="238"/>
      <c r="F29" s="238"/>
      <c r="G29" s="238"/>
      <c r="H29" s="238"/>
      <c r="I29" s="238"/>
      <c r="J29" s="238"/>
      <c r="K29" s="265"/>
      <c r="L29" s="265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</row>
    <row r="30" spans="2:23" ht="14.25" customHeight="1">
      <c r="B30" s="238"/>
      <c r="C30" s="238"/>
      <c r="D30" s="238"/>
      <c r="E30" s="238"/>
      <c r="F30" s="238"/>
      <c r="G30" s="238"/>
      <c r="H30" s="238"/>
      <c r="I30" s="238"/>
      <c r="J30" s="238"/>
      <c r="K30" s="265"/>
      <c r="L30" s="265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</row>
    <row r="31" spans="2:23" ht="14.25" customHeight="1">
      <c r="B31" s="238"/>
      <c r="C31" s="238"/>
      <c r="D31" s="238"/>
      <c r="E31" s="238"/>
      <c r="F31" s="238"/>
      <c r="G31" s="238"/>
      <c r="H31" s="238"/>
      <c r="I31" s="238"/>
      <c r="J31" s="238"/>
      <c r="K31" s="265"/>
      <c r="L31" s="265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</row>
    <row r="32" spans="2:23" ht="14.25" customHeight="1">
      <c r="B32" s="238"/>
      <c r="C32" s="238"/>
      <c r="D32" s="238"/>
      <c r="E32" s="238"/>
      <c r="F32" s="238"/>
      <c r="G32" s="238"/>
      <c r="H32" s="238"/>
      <c r="I32" s="238"/>
      <c r="J32" s="238"/>
      <c r="K32" s="265"/>
      <c r="L32" s="265"/>
      <c r="M32" s="238"/>
      <c r="N32" s="238"/>
      <c r="O32" s="238"/>
      <c r="P32" s="238"/>
      <c r="Q32" s="238"/>
      <c r="R32" s="238"/>
      <c r="S32" s="238"/>
      <c r="T32" s="238"/>
      <c r="U32" s="238"/>
      <c r="V32" s="238"/>
      <c r="W32" s="238"/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</sheetData>
  <mergeCells count="21">
    <mergeCell ref="D10:F10"/>
    <mergeCell ref="B2:J2"/>
    <mergeCell ref="B3:F3"/>
    <mergeCell ref="G3:I3"/>
    <mergeCell ref="P21:V21"/>
    <mergeCell ref="B12:D12"/>
    <mergeCell ref="I12:J12"/>
    <mergeCell ref="K12:L12"/>
    <mergeCell ref="C13:D13"/>
    <mergeCell ref="F12:G12"/>
    <mergeCell ref="F13:G13"/>
    <mergeCell ref="I13:J13"/>
    <mergeCell ref="B14:D14"/>
    <mergeCell ref="F14:G14"/>
    <mergeCell ref="P19:U20"/>
    <mergeCell ref="B15:J24"/>
    <mergeCell ref="T17:U18"/>
    <mergeCell ref="K13:L13"/>
    <mergeCell ref="I14:J14"/>
    <mergeCell ref="K14:L14"/>
    <mergeCell ref="P17:Q18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97F3D-A0BA-4080-8F69-A461AAD242C9}">
  <dimension ref="A1:DJ6335"/>
  <sheetViews>
    <sheetView topLeftCell="A4" zoomScale="90" zoomScaleNormal="80" workbookViewId="0">
      <selection activeCell="B5" sqref="B5:AZ84"/>
    </sheetView>
  </sheetViews>
  <sheetFormatPr defaultColWidth="8.5703125" defaultRowHeight="16.5"/>
  <cols>
    <col min="1" max="1" width="2.85546875" style="96" customWidth="1"/>
    <col min="2" max="2" width="3.42578125" style="95" customWidth="1"/>
    <col min="3" max="3" width="5.140625" style="95" customWidth="1"/>
    <col min="4" max="4" width="43.42578125" style="95" bestFit="1" customWidth="1"/>
    <col min="5" max="5" width="13" style="95" customWidth="1"/>
    <col min="6" max="6" width="16.140625" style="95" customWidth="1"/>
    <col min="7" max="7" width="12.42578125" style="95" customWidth="1"/>
    <col min="8" max="8" width="10.5703125" style="95" hidden="1" customWidth="1"/>
    <col min="9" max="10" width="12.42578125" style="95" customWidth="1"/>
    <col min="11" max="11" width="4.85546875" style="95" customWidth="1"/>
    <col min="12" max="52" width="5.140625" style="95" customWidth="1"/>
    <col min="53" max="55" width="3.42578125" style="96" customWidth="1"/>
    <col min="56" max="56" width="6.140625" style="96" customWidth="1"/>
    <col min="57" max="57" width="3.42578125" style="96" customWidth="1"/>
    <col min="58" max="58" width="6.85546875" style="96" customWidth="1"/>
    <col min="59" max="68" width="8.5703125" style="96"/>
    <col min="69" max="69" width="9.140625" style="96" customWidth="1"/>
    <col min="70" max="70" width="10.42578125" style="96" bestFit="1" customWidth="1"/>
    <col min="71" max="101" width="8.5703125" style="96"/>
    <col min="102" max="102" width="8.5703125" style="97"/>
    <col min="103" max="114" width="8.5703125" style="96"/>
    <col min="115" max="16384" width="8.5703125" style="95"/>
  </cols>
  <sheetData>
    <row r="1" spans="1:102" s="96" customFormat="1" hidden="1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CX1" s="97"/>
    </row>
    <row r="2" spans="1:102" s="96" customFormat="1" hidden="1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CX2" s="97"/>
    </row>
    <row r="3" spans="1:102" s="96" customFormat="1" hidden="1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 t="s">
        <v>173</v>
      </c>
      <c r="X3" s="217" t="s">
        <v>174</v>
      </c>
      <c r="Y3" s="217" t="s">
        <v>175</v>
      </c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BQ3" s="218">
        <v>1676</v>
      </c>
      <c r="BR3" s="110"/>
      <c r="CX3" s="97"/>
    </row>
    <row r="4" spans="1:102" s="96" customFormat="1" ht="17.25" thickBot="1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18"/>
      <c r="S4" s="218" t="s">
        <v>176</v>
      </c>
      <c r="T4" s="218"/>
      <c r="U4" s="218">
        <v>41</v>
      </c>
      <c r="V4" s="218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R4" s="110"/>
      <c r="CX4" s="97"/>
    </row>
    <row r="5" spans="1:102" s="96" customFormat="1" ht="42.75" customHeight="1" thickBot="1">
      <c r="C5" s="521" t="s">
        <v>177</v>
      </c>
      <c r="D5" s="522"/>
      <c r="E5" s="522"/>
      <c r="F5" s="523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R5" s="110"/>
      <c r="CX5" s="97"/>
    </row>
    <row r="6" spans="1:102" s="96" customFormat="1" ht="22.5" customHeight="1" thickBot="1">
      <c r="C6" s="216"/>
      <c r="D6" s="215"/>
      <c r="E6" s="215"/>
      <c r="F6" s="215"/>
      <c r="G6" s="214"/>
      <c r="H6" s="213"/>
      <c r="I6" s="212">
        <f ca="1">E7/41</f>
        <v>5.0731707317073171</v>
      </c>
      <c r="J6" s="212">
        <f ca="1" xml:space="preserve"> ROUNDUP(I6,0)</f>
        <v>6</v>
      </c>
      <c r="K6" s="211"/>
      <c r="L6" s="210"/>
      <c r="M6" s="210"/>
      <c r="N6" s="210"/>
      <c r="O6" s="210"/>
      <c r="P6" s="210"/>
      <c r="Q6" s="210"/>
      <c r="R6" s="210"/>
      <c r="S6" s="210"/>
      <c r="T6" s="210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8"/>
      <c r="BR6" s="110"/>
      <c r="CX6" s="97"/>
    </row>
    <row r="7" spans="1:102" s="129" customFormat="1" ht="17.25" customHeight="1" thickBot="1">
      <c r="B7" s="96"/>
      <c r="C7" s="524" t="s">
        <v>178</v>
      </c>
      <c r="D7" s="525"/>
      <c r="E7" s="207">
        <f ca="1" xml:space="preserve"> MAX(I10:I39)</f>
        <v>208</v>
      </c>
      <c r="F7" s="206" t="s">
        <v>179</v>
      </c>
      <c r="G7" s="205"/>
      <c r="H7" s="204"/>
      <c r="I7" s="526" t="s">
        <v>180</v>
      </c>
      <c r="J7" s="526"/>
      <c r="K7" s="203"/>
      <c r="L7" s="202"/>
      <c r="M7" s="527" t="s">
        <v>181</v>
      </c>
      <c r="N7" s="528"/>
      <c r="O7" s="201"/>
      <c r="P7" s="198" t="s">
        <v>175</v>
      </c>
      <c r="Q7" s="200"/>
      <c r="R7" s="199"/>
      <c r="S7" s="198" t="s">
        <v>174</v>
      </c>
      <c r="T7" s="197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196"/>
      <c r="AV7" s="196"/>
      <c r="AW7" s="195"/>
      <c r="AX7" s="195"/>
      <c r="AY7" s="195"/>
      <c r="AZ7" s="194"/>
      <c r="BA7" s="193"/>
      <c r="BB7" s="146"/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R7" s="110"/>
      <c r="CX7" s="144"/>
    </row>
    <row r="8" spans="1:102" s="129" customFormat="1" ht="15.75" customHeight="1" thickBot="1">
      <c r="B8" s="96"/>
      <c r="C8" s="192"/>
      <c r="D8" s="191"/>
      <c r="E8" s="191"/>
      <c r="F8" s="191"/>
      <c r="G8" s="190"/>
      <c r="H8" s="189"/>
      <c r="I8" s="188"/>
      <c r="J8" s="188"/>
      <c r="K8" s="187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5"/>
      <c r="AX8" s="185"/>
      <c r="AY8" s="185"/>
      <c r="AZ8" s="184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R8" s="110"/>
      <c r="CX8" s="144"/>
    </row>
    <row r="9" spans="1:102" s="129" customFormat="1" ht="57" customHeight="1" thickBot="1">
      <c r="B9" s="96"/>
      <c r="C9" s="183" t="s">
        <v>182</v>
      </c>
      <c r="D9" s="182" t="s">
        <v>183</v>
      </c>
      <c r="E9" s="181" t="s">
        <v>184</v>
      </c>
      <c r="F9" s="181" t="s">
        <v>185</v>
      </c>
      <c r="G9" s="180" t="s">
        <v>186</v>
      </c>
      <c r="H9" s="179" t="s">
        <v>187</v>
      </c>
      <c r="I9" s="178" t="s">
        <v>188</v>
      </c>
      <c r="J9" s="177" t="s">
        <v>189</v>
      </c>
      <c r="K9" s="176" t="s">
        <v>190</v>
      </c>
      <c r="L9" s="175">
        <v>0</v>
      </c>
      <c r="M9" s="174">
        <f t="shared" ref="M9:AZ9" ca="1" si="0">L9+$J$6</f>
        <v>6</v>
      </c>
      <c r="N9" s="174">
        <f t="shared" ca="1" si="0"/>
        <v>12</v>
      </c>
      <c r="O9" s="174">
        <f t="shared" ca="1" si="0"/>
        <v>18</v>
      </c>
      <c r="P9" s="174">
        <f t="shared" ca="1" si="0"/>
        <v>24</v>
      </c>
      <c r="Q9" s="174">
        <f t="shared" ca="1" si="0"/>
        <v>30</v>
      </c>
      <c r="R9" s="174">
        <f t="shared" ca="1" si="0"/>
        <v>36</v>
      </c>
      <c r="S9" s="174">
        <f t="shared" ca="1" si="0"/>
        <v>42</v>
      </c>
      <c r="T9" s="174">
        <f t="shared" ca="1" si="0"/>
        <v>48</v>
      </c>
      <c r="U9" s="174">
        <f t="shared" ca="1" si="0"/>
        <v>54</v>
      </c>
      <c r="V9" s="174">
        <f t="shared" ca="1" si="0"/>
        <v>60</v>
      </c>
      <c r="W9" s="174">
        <f t="shared" ca="1" si="0"/>
        <v>66</v>
      </c>
      <c r="X9" s="174">
        <f t="shared" ca="1" si="0"/>
        <v>72</v>
      </c>
      <c r="Y9" s="174">
        <f t="shared" ca="1" si="0"/>
        <v>78</v>
      </c>
      <c r="Z9" s="174">
        <f t="shared" ca="1" si="0"/>
        <v>84</v>
      </c>
      <c r="AA9" s="174">
        <f t="shared" ca="1" si="0"/>
        <v>90</v>
      </c>
      <c r="AB9" s="174">
        <f t="shared" ca="1" si="0"/>
        <v>96</v>
      </c>
      <c r="AC9" s="174">
        <f t="shared" ca="1" si="0"/>
        <v>102</v>
      </c>
      <c r="AD9" s="174">
        <f t="shared" ca="1" si="0"/>
        <v>108</v>
      </c>
      <c r="AE9" s="174">
        <f t="shared" ca="1" si="0"/>
        <v>114</v>
      </c>
      <c r="AF9" s="174">
        <f t="shared" ca="1" si="0"/>
        <v>120</v>
      </c>
      <c r="AG9" s="174">
        <f t="shared" ca="1" si="0"/>
        <v>126</v>
      </c>
      <c r="AH9" s="174">
        <f t="shared" ca="1" si="0"/>
        <v>132</v>
      </c>
      <c r="AI9" s="174">
        <f t="shared" ca="1" si="0"/>
        <v>138</v>
      </c>
      <c r="AJ9" s="174">
        <f t="shared" ca="1" si="0"/>
        <v>144</v>
      </c>
      <c r="AK9" s="174">
        <f t="shared" ca="1" si="0"/>
        <v>150</v>
      </c>
      <c r="AL9" s="174">
        <f t="shared" ca="1" si="0"/>
        <v>156</v>
      </c>
      <c r="AM9" s="174">
        <f t="shared" ca="1" si="0"/>
        <v>162</v>
      </c>
      <c r="AN9" s="174">
        <f t="shared" ca="1" si="0"/>
        <v>168</v>
      </c>
      <c r="AO9" s="174">
        <f t="shared" ca="1" si="0"/>
        <v>174</v>
      </c>
      <c r="AP9" s="174">
        <f t="shared" ca="1" si="0"/>
        <v>180</v>
      </c>
      <c r="AQ9" s="174">
        <f t="shared" ca="1" si="0"/>
        <v>186</v>
      </c>
      <c r="AR9" s="174">
        <f t="shared" ca="1" si="0"/>
        <v>192</v>
      </c>
      <c r="AS9" s="174">
        <f t="shared" ca="1" si="0"/>
        <v>198</v>
      </c>
      <c r="AT9" s="174">
        <f t="shared" ca="1" si="0"/>
        <v>204</v>
      </c>
      <c r="AU9" s="174">
        <f t="shared" ca="1" si="0"/>
        <v>210</v>
      </c>
      <c r="AV9" s="174">
        <f t="shared" ca="1" si="0"/>
        <v>216</v>
      </c>
      <c r="AW9" s="174">
        <f t="shared" ca="1" si="0"/>
        <v>222</v>
      </c>
      <c r="AX9" s="174">
        <f t="shared" ca="1" si="0"/>
        <v>228</v>
      </c>
      <c r="AY9" s="174">
        <f t="shared" ca="1" si="0"/>
        <v>234</v>
      </c>
      <c r="AZ9" s="173">
        <f t="shared" ca="1" si="0"/>
        <v>240</v>
      </c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R9" s="110"/>
      <c r="CX9" s="144"/>
    </row>
    <row r="10" spans="1:102" s="129" customFormat="1" ht="26.25" customHeight="1">
      <c r="B10" s="96"/>
      <c r="C10" s="172">
        <v>1</v>
      </c>
      <c r="D10" s="171" t="s">
        <v>191</v>
      </c>
      <c r="E10" s="170">
        <v>14</v>
      </c>
      <c r="F10" s="169"/>
      <c r="G10" s="168">
        <v>0</v>
      </c>
      <c r="H10" s="167">
        <f>G10</f>
        <v>0</v>
      </c>
      <c r="I10" s="166">
        <f t="shared" ref="I10:I22" si="1">IFERROR(SUM(IF(F10="",G10,H10),E10),"")</f>
        <v>14</v>
      </c>
      <c r="J10" s="165" t="s">
        <v>173</v>
      </c>
      <c r="K10" s="164"/>
      <c r="L10" s="163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1"/>
      <c r="BA10" s="147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R10" s="110"/>
      <c r="CX10" s="144"/>
    </row>
    <row r="11" spans="1:102" s="129" customFormat="1" ht="27.75" customHeight="1">
      <c r="B11" s="96"/>
      <c r="C11" s="160">
        <f t="shared" ref="C11:C39" si="2">C10+1</f>
        <v>2</v>
      </c>
      <c r="D11" s="159" t="s">
        <v>192</v>
      </c>
      <c r="E11" s="158">
        <v>14</v>
      </c>
      <c r="F11" s="127">
        <v>1</v>
      </c>
      <c r="G11" s="126"/>
      <c r="H11" s="152">
        <f t="shared" ref="H11:H39" ca="1" si="3">IF(F11&lt;&gt;"",WORKDAY(INDIRECT("I"&amp;F11+9),0))</f>
        <v>14</v>
      </c>
      <c r="I11" s="151">
        <f t="shared" ca="1" si="1"/>
        <v>28</v>
      </c>
      <c r="J11" s="123" t="s">
        <v>173</v>
      </c>
      <c r="K11" s="150"/>
      <c r="L11" s="157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5"/>
      <c r="BA11" s="147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R11" s="110"/>
      <c r="CX11" s="144"/>
    </row>
    <row r="12" spans="1:102" s="129" customFormat="1" ht="17.45" customHeight="1">
      <c r="B12" s="96"/>
      <c r="C12" s="154">
        <f t="shared" si="2"/>
        <v>3</v>
      </c>
      <c r="D12" s="153" t="s">
        <v>193</v>
      </c>
      <c r="E12" s="128">
        <v>28</v>
      </c>
      <c r="F12" s="127">
        <v>2</v>
      </c>
      <c r="G12" s="126"/>
      <c r="H12" s="152">
        <f t="shared" ca="1" si="3"/>
        <v>28</v>
      </c>
      <c r="I12" s="151">
        <f t="shared" ca="1" si="1"/>
        <v>56</v>
      </c>
      <c r="J12" s="123" t="s">
        <v>173</v>
      </c>
      <c r="K12" s="150"/>
      <c r="L12" s="157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5"/>
      <c r="BA12" s="147"/>
      <c r="BB12" s="146"/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R12" s="110"/>
      <c r="CX12" s="144"/>
    </row>
    <row r="13" spans="1:102" s="129" customFormat="1" ht="17.45" customHeight="1">
      <c r="B13" s="96"/>
      <c r="C13" s="154">
        <f t="shared" si="2"/>
        <v>4</v>
      </c>
      <c r="D13" s="153" t="s">
        <v>194</v>
      </c>
      <c r="E13" s="128">
        <v>41</v>
      </c>
      <c r="F13" s="127">
        <v>3</v>
      </c>
      <c r="G13" s="126"/>
      <c r="H13" s="152">
        <f t="shared" ca="1" si="3"/>
        <v>56</v>
      </c>
      <c r="I13" s="151">
        <f t="shared" ca="1" si="1"/>
        <v>97</v>
      </c>
      <c r="J13" s="123" t="s">
        <v>173</v>
      </c>
      <c r="K13" s="150"/>
      <c r="L13" s="157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5"/>
      <c r="BA13" s="147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R13" s="110"/>
      <c r="CX13" s="144"/>
    </row>
    <row r="14" spans="1:102" s="129" customFormat="1" ht="17.45" customHeight="1">
      <c r="B14" s="96"/>
      <c r="C14" s="154">
        <f t="shared" si="2"/>
        <v>5</v>
      </c>
      <c r="D14" s="153" t="s">
        <v>195</v>
      </c>
      <c r="E14" s="128">
        <v>41</v>
      </c>
      <c r="F14" s="127">
        <v>4</v>
      </c>
      <c r="G14" s="126"/>
      <c r="H14" s="152">
        <f t="shared" ca="1" si="3"/>
        <v>97</v>
      </c>
      <c r="I14" s="151">
        <f t="shared" ca="1" si="1"/>
        <v>138</v>
      </c>
      <c r="J14" s="123" t="s">
        <v>173</v>
      </c>
      <c r="K14" s="150"/>
      <c r="L14" s="157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5"/>
      <c r="BA14" s="147"/>
      <c r="BB14" s="146"/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R14" s="110"/>
      <c r="CX14" s="144"/>
    </row>
    <row r="15" spans="1:102" s="129" customFormat="1" ht="17.45" customHeight="1">
      <c r="B15" s="96"/>
      <c r="C15" s="154">
        <f t="shared" si="2"/>
        <v>6</v>
      </c>
      <c r="D15" s="153" t="s">
        <v>196</v>
      </c>
      <c r="E15" s="128">
        <v>28</v>
      </c>
      <c r="F15" s="127">
        <v>5</v>
      </c>
      <c r="G15" s="126"/>
      <c r="H15" s="152">
        <f t="shared" ca="1" si="3"/>
        <v>138</v>
      </c>
      <c r="I15" s="151">
        <f t="shared" ca="1" si="1"/>
        <v>166</v>
      </c>
      <c r="J15" s="123" t="s">
        <v>173</v>
      </c>
      <c r="K15" s="150"/>
      <c r="L15" s="157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5"/>
      <c r="BA15" s="147"/>
      <c r="BB15" s="146"/>
      <c r="BC15" s="146"/>
      <c r="BD15" s="146"/>
      <c r="BE15" s="146"/>
      <c r="BF15" s="146"/>
      <c r="BG15" s="146"/>
      <c r="BH15" s="146"/>
      <c r="BI15" s="146"/>
      <c r="BJ15" s="146"/>
      <c r="BK15" s="146"/>
      <c r="BL15" s="146"/>
      <c r="BM15" s="146"/>
      <c r="BR15" s="110"/>
      <c r="CX15" s="144"/>
    </row>
    <row r="16" spans="1:102" s="129" customFormat="1" ht="17.45" customHeight="1">
      <c r="B16" s="96"/>
      <c r="C16" s="154">
        <f t="shared" si="2"/>
        <v>7</v>
      </c>
      <c r="D16" s="153" t="s">
        <v>197</v>
      </c>
      <c r="E16" s="128">
        <v>28</v>
      </c>
      <c r="F16" s="127">
        <v>6</v>
      </c>
      <c r="G16" s="126"/>
      <c r="H16" s="152">
        <f t="shared" ca="1" si="3"/>
        <v>166</v>
      </c>
      <c r="I16" s="151">
        <f t="shared" ca="1" si="1"/>
        <v>194</v>
      </c>
      <c r="J16" s="123" t="s">
        <v>173</v>
      </c>
      <c r="K16" s="150"/>
      <c r="L16" s="157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5"/>
      <c r="BA16" s="147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R16" s="110"/>
      <c r="CX16" s="144"/>
    </row>
    <row r="17" spans="2:102" s="129" customFormat="1" ht="17.45" customHeight="1">
      <c r="B17" s="96"/>
      <c r="C17" s="154">
        <f t="shared" si="2"/>
        <v>8</v>
      </c>
      <c r="D17" s="153" t="s">
        <v>198</v>
      </c>
      <c r="E17" s="128">
        <v>14</v>
      </c>
      <c r="F17" s="127">
        <v>7</v>
      </c>
      <c r="G17" s="126"/>
      <c r="H17" s="152">
        <f t="shared" ca="1" si="3"/>
        <v>194</v>
      </c>
      <c r="I17" s="151">
        <f t="shared" ca="1" si="1"/>
        <v>208</v>
      </c>
      <c r="J17" s="123" t="s">
        <v>175</v>
      </c>
      <c r="K17" s="150"/>
      <c r="L17" s="157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5"/>
      <c r="BA17" s="147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R17" s="110"/>
      <c r="CX17" s="144"/>
    </row>
    <row r="18" spans="2:102" s="129" customFormat="1" ht="17.45" customHeight="1">
      <c r="B18" s="96"/>
      <c r="C18" s="154">
        <f t="shared" si="2"/>
        <v>9</v>
      </c>
      <c r="D18" s="153" t="s">
        <v>199</v>
      </c>
      <c r="E18" s="128"/>
      <c r="F18" s="127"/>
      <c r="G18" s="126"/>
      <c r="H18" s="152" t="b">
        <f t="shared" ca="1" si="3"/>
        <v>0</v>
      </c>
      <c r="I18" s="151">
        <f t="shared" si="1"/>
        <v>0</v>
      </c>
      <c r="J18" s="123"/>
      <c r="K18" s="150"/>
      <c r="L18" s="157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5"/>
      <c r="BA18" s="147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R18" s="110"/>
      <c r="CX18" s="144"/>
    </row>
    <row r="19" spans="2:102" s="129" customFormat="1" ht="17.45" customHeight="1">
      <c r="B19" s="96"/>
      <c r="C19" s="154">
        <f t="shared" si="2"/>
        <v>10</v>
      </c>
      <c r="D19" s="153" t="s">
        <v>200</v>
      </c>
      <c r="E19" s="128"/>
      <c r="F19" s="127"/>
      <c r="G19" s="126"/>
      <c r="H19" s="152" t="b">
        <f t="shared" ca="1" si="3"/>
        <v>0</v>
      </c>
      <c r="I19" s="151">
        <f t="shared" si="1"/>
        <v>0</v>
      </c>
      <c r="J19" s="123"/>
      <c r="K19" s="150"/>
      <c r="L19" s="157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5"/>
      <c r="BA19" s="147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R19" s="110"/>
      <c r="CX19" s="144"/>
    </row>
    <row r="20" spans="2:102" s="129" customFormat="1" ht="17.45" customHeight="1">
      <c r="B20" s="96"/>
      <c r="C20" s="154">
        <f t="shared" si="2"/>
        <v>11</v>
      </c>
      <c r="D20" s="153" t="s">
        <v>201</v>
      </c>
      <c r="E20" s="128"/>
      <c r="F20" s="127"/>
      <c r="G20" s="126"/>
      <c r="H20" s="152" t="b">
        <f t="shared" ca="1" si="3"/>
        <v>0</v>
      </c>
      <c r="I20" s="151">
        <f t="shared" si="1"/>
        <v>0</v>
      </c>
      <c r="J20" s="123"/>
      <c r="K20" s="150"/>
      <c r="L20" s="157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5"/>
      <c r="BA20" s="147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R20" s="110"/>
      <c r="CX20" s="144"/>
    </row>
    <row r="21" spans="2:102" s="129" customFormat="1" ht="17.45" customHeight="1">
      <c r="B21" s="96"/>
      <c r="C21" s="154">
        <f t="shared" si="2"/>
        <v>12</v>
      </c>
      <c r="D21" s="153" t="s">
        <v>202</v>
      </c>
      <c r="E21" s="128"/>
      <c r="F21" s="127"/>
      <c r="G21" s="126"/>
      <c r="H21" s="152" t="b">
        <f t="shared" ca="1" si="3"/>
        <v>0</v>
      </c>
      <c r="I21" s="151">
        <f t="shared" si="1"/>
        <v>0</v>
      </c>
      <c r="J21" s="123"/>
      <c r="K21" s="150"/>
      <c r="L21" s="157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5"/>
      <c r="BA21" s="147"/>
      <c r="BB21" s="146"/>
      <c r="BC21" s="146"/>
      <c r="BD21" s="146"/>
      <c r="BE21" s="146"/>
      <c r="BF21" s="146"/>
      <c r="BG21" s="146"/>
      <c r="BH21" s="146"/>
      <c r="BI21" s="146"/>
      <c r="BJ21" s="146"/>
      <c r="BK21" s="146"/>
      <c r="BL21" s="146"/>
      <c r="BM21" s="146"/>
      <c r="BR21" s="110"/>
      <c r="CX21" s="144"/>
    </row>
    <row r="22" spans="2:102" s="129" customFormat="1">
      <c r="B22" s="96"/>
      <c r="C22" s="154">
        <f t="shared" si="2"/>
        <v>13</v>
      </c>
      <c r="D22" s="153" t="s">
        <v>203</v>
      </c>
      <c r="E22" s="128"/>
      <c r="F22" s="127"/>
      <c r="G22" s="126"/>
      <c r="H22" s="152" t="b">
        <f t="shared" ca="1" si="3"/>
        <v>0</v>
      </c>
      <c r="I22" s="151">
        <f t="shared" si="1"/>
        <v>0</v>
      </c>
      <c r="J22" s="123"/>
      <c r="K22" s="150"/>
      <c r="L22" s="157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5"/>
      <c r="BA22" s="147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R22" s="110"/>
      <c r="CX22" s="144"/>
    </row>
    <row r="23" spans="2:102" s="129" customFormat="1">
      <c r="B23" s="96"/>
      <c r="C23" s="154">
        <f t="shared" si="2"/>
        <v>14</v>
      </c>
      <c r="D23" s="153" t="s">
        <v>204</v>
      </c>
      <c r="E23" s="128"/>
      <c r="F23" s="127"/>
      <c r="G23" s="126"/>
      <c r="H23" s="152" t="b">
        <f t="shared" ca="1" si="3"/>
        <v>0</v>
      </c>
      <c r="I23" s="151">
        <f t="shared" ref="I23:I39" si="4">IFERROR(SUM(IF(F23="",G23,H23-1),E23),"")</f>
        <v>0</v>
      </c>
      <c r="J23" s="123"/>
      <c r="K23" s="150"/>
      <c r="L23" s="157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5"/>
      <c r="BA23" s="147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R23" s="110"/>
      <c r="CX23" s="144"/>
    </row>
    <row r="24" spans="2:102" s="129" customFormat="1">
      <c r="B24" s="96"/>
      <c r="C24" s="154">
        <f t="shared" si="2"/>
        <v>15</v>
      </c>
      <c r="D24" s="153" t="s">
        <v>205</v>
      </c>
      <c r="E24" s="128"/>
      <c r="F24" s="127"/>
      <c r="G24" s="126"/>
      <c r="H24" s="152" t="b">
        <f t="shared" ca="1" si="3"/>
        <v>0</v>
      </c>
      <c r="I24" s="151">
        <f t="shared" si="4"/>
        <v>0</v>
      </c>
      <c r="J24" s="123"/>
      <c r="K24" s="150"/>
      <c r="L24" s="157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5"/>
      <c r="BA24" s="147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6"/>
      <c r="BM24" s="146"/>
      <c r="BR24" s="110"/>
      <c r="CX24" s="144"/>
    </row>
    <row r="25" spans="2:102" s="129" customFormat="1">
      <c r="B25" s="96"/>
      <c r="C25" s="154">
        <f t="shared" si="2"/>
        <v>16</v>
      </c>
      <c r="D25" s="153" t="s">
        <v>206</v>
      </c>
      <c r="E25" s="128"/>
      <c r="F25" s="127"/>
      <c r="G25" s="126"/>
      <c r="H25" s="152" t="b">
        <f t="shared" ca="1" si="3"/>
        <v>0</v>
      </c>
      <c r="I25" s="151">
        <f t="shared" si="4"/>
        <v>0</v>
      </c>
      <c r="J25" s="123"/>
      <c r="K25" s="150"/>
      <c r="L25" s="149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48"/>
      <c r="BA25" s="147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R25" s="110"/>
      <c r="CX25" s="144"/>
    </row>
    <row r="26" spans="2:102" s="129" customFormat="1">
      <c r="B26" s="96"/>
      <c r="C26" s="154">
        <f t="shared" si="2"/>
        <v>17</v>
      </c>
      <c r="D26" s="153" t="s">
        <v>207</v>
      </c>
      <c r="E26" s="128"/>
      <c r="F26" s="127"/>
      <c r="G26" s="126"/>
      <c r="H26" s="152" t="b">
        <f t="shared" ca="1" si="3"/>
        <v>0</v>
      </c>
      <c r="I26" s="151">
        <f t="shared" si="4"/>
        <v>0</v>
      </c>
      <c r="J26" s="123"/>
      <c r="K26" s="150"/>
      <c r="L26" s="149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48"/>
      <c r="BA26" s="147"/>
      <c r="BB26" s="146"/>
      <c r="BC26" s="146"/>
      <c r="BD26" s="146"/>
      <c r="BE26" s="146"/>
      <c r="BF26" s="146"/>
      <c r="BG26" s="146"/>
      <c r="BH26" s="146"/>
      <c r="BI26" s="146"/>
      <c r="BJ26" s="146"/>
      <c r="BK26" s="146"/>
      <c r="BL26" s="146"/>
      <c r="BM26" s="146"/>
      <c r="BR26" s="110"/>
      <c r="CX26" s="144"/>
    </row>
    <row r="27" spans="2:102" s="129" customFormat="1">
      <c r="B27" s="96"/>
      <c r="C27" s="154">
        <f t="shared" si="2"/>
        <v>18</v>
      </c>
      <c r="D27" s="153" t="s">
        <v>208</v>
      </c>
      <c r="E27" s="128"/>
      <c r="F27" s="127"/>
      <c r="G27" s="126"/>
      <c r="H27" s="152" t="b">
        <f t="shared" ca="1" si="3"/>
        <v>0</v>
      </c>
      <c r="I27" s="151">
        <f t="shared" si="4"/>
        <v>0</v>
      </c>
      <c r="J27" s="123"/>
      <c r="K27" s="150"/>
      <c r="L27" s="149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48"/>
      <c r="BA27" s="147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R27" s="110"/>
      <c r="CX27" s="144"/>
    </row>
    <row r="28" spans="2:102" s="129" customFormat="1">
      <c r="B28" s="96"/>
      <c r="C28" s="154">
        <f t="shared" si="2"/>
        <v>19</v>
      </c>
      <c r="D28" s="153" t="s">
        <v>209</v>
      </c>
      <c r="E28" s="128"/>
      <c r="F28" s="127"/>
      <c r="G28" s="126"/>
      <c r="H28" s="152" t="b">
        <f t="shared" ca="1" si="3"/>
        <v>0</v>
      </c>
      <c r="I28" s="151">
        <f t="shared" si="4"/>
        <v>0</v>
      </c>
      <c r="J28" s="123"/>
      <c r="K28" s="150"/>
      <c r="L28" s="149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48"/>
      <c r="BA28" s="147"/>
      <c r="BB28" s="146"/>
      <c r="BC28" s="146"/>
      <c r="BD28" s="146"/>
      <c r="BE28" s="146"/>
      <c r="BF28" s="146"/>
      <c r="BG28" s="146"/>
      <c r="BH28" s="146"/>
      <c r="BI28" s="146"/>
      <c r="BJ28" s="146"/>
      <c r="BK28" s="146"/>
      <c r="BL28" s="146"/>
      <c r="BM28" s="146"/>
      <c r="BR28" s="110"/>
      <c r="CX28" s="144"/>
    </row>
    <row r="29" spans="2:102" s="129" customFormat="1">
      <c r="B29" s="96"/>
      <c r="C29" s="154">
        <f t="shared" si="2"/>
        <v>20</v>
      </c>
      <c r="D29" s="153" t="s">
        <v>210</v>
      </c>
      <c r="E29" s="128"/>
      <c r="F29" s="127"/>
      <c r="G29" s="126"/>
      <c r="H29" s="152" t="b">
        <f t="shared" ca="1" si="3"/>
        <v>0</v>
      </c>
      <c r="I29" s="151">
        <f t="shared" si="4"/>
        <v>0</v>
      </c>
      <c r="J29" s="123"/>
      <c r="K29" s="150"/>
      <c r="L29" s="149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48"/>
      <c r="BA29" s="147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  <c r="BM29" s="146"/>
      <c r="BR29" s="110"/>
      <c r="CX29" s="144"/>
    </row>
    <row r="30" spans="2:102" s="129" customFormat="1">
      <c r="B30" s="96"/>
      <c r="C30" s="154">
        <f t="shared" si="2"/>
        <v>21</v>
      </c>
      <c r="D30" s="153" t="s">
        <v>211</v>
      </c>
      <c r="E30" s="128"/>
      <c r="F30" s="127"/>
      <c r="G30" s="126"/>
      <c r="H30" s="152" t="b">
        <f t="shared" ca="1" si="3"/>
        <v>0</v>
      </c>
      <c r="I30" s="151">
        <f t="shared" si="4"/>
        <v>0</v>
      </c>
      <c r="J30" s="123"/>
      <c r="K30" s="150"/>
      <c r="L30" s="149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48"/>
      <c r="BA30" s="147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R30" s="110"/>
      <c r="CX30" s="144"/>
    </row>
    <row r="31" spans="2:102" s="129" customFormat="1">
      <c r="B31" s="96"/>
      <c r="C31" s="154">
        <f t="shared" si="2"/>
        <v>22</v>
      </c>
      <c r="D31" s="153" t="s">
        <v>212</v>
      </c>
      <c r="E31" s="128"/>
      <c r="F31" s="127"/>
      <c r="G31" s="126"/>
      <c r="H31" s="152" t="b">
        <f t="shared" ca="1" si="3"/>
        <v>0</v>
      </c>
      <c r="I31" s="151">
        <f t="shared" si="4"/>
        <v>0</v>
      </c>
      <c r="J31" s="123"/>
      <c r="K31" s="150"/>
      <c r="L31" s="149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48"/>
      <c r="BA31" s="147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R31" s="110"/>
      <c r="CX31" s="144"/>
    </row>
    <row r="32" spans="2:102" s="129" customFormat="1">
      <c r="B32" s="96"/>
      <c r="C32" s="154">
        <f t="shared" si="2"/>
        <v>23</v>
      </c>
      <c r="D32" s="153" t="s">
        <v>213</v>
      </c>
      <c r="E32" s="128"/>
      <c r="F32" s="127"/>
      <c r="G32" s="126"/>
      <c r="H32" s="152" t="b">
        <f t="shared" ca="1" si="3"/>
        <v>0</v>
      </c>
      <c r="I32" s="151">
        <f t="shared" si="4"/>
        <v>0</v>
      </c>
      <c r="J32" s="123"/>
      <c r="K32" s="150"/>
      <c r="L32" s="149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48"/>
      <c r="BA32" s="147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R32" s="110"/>
      <c r="CX32" s="144"/>
    </row>
    <row r="33" spans="2:102" s="129" customFormat="1">
      <c r="B33" s="96"/>
      <c r="C33" s="154">
        <f t="shared" si="2"/>
        <v>24</v>
      </c>
      <c r="D33" s="153" t="s">
        <v>214</v>
      </c>
      <c r="E33" s="128"/>
      <c r="F33" s="127"/>
      <c r="G33" s="126"/>
      <c r="H33" s="152" t="b">
        <f t="shared" ca="1" si="3"/>
        <v>0</v>
      </c>
      <c r="I33" s="151">
        <f t="shared" si="4"/>
        <v>0</v>
      </c>
      <c r="J33" s="123"/>
      <c r="K33" s="150"/>
      <c r="L33" s="149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48"/>
      <c r="BA33" s="147"/>
      <c r="BB33" s="146"/>
      <c r="BC33" s="146"/>
      <c r="BD33" s="146"/>
      <c r="BE33" s="146"/>
      <c r="BF33" s="146"/>
      <c r="BG33" s="146"/>
      <c r="BH33" s="146"/>
      <c r="BI33" s="146"/>
      <c r="BJ33" s="146"/>
      <c r="BK33" s="146"/>
      <c r="BL33" s="146"/>
      <c r="BM33" s="146"/>
      <c r="BR33" s="110"/>
      <c r="CX33" s="144"/>
    </row>
    <row r="34" spans="2:102" s="129" customFormat="1">
      <c r="B34" s="96"/>
      <c r="C34" s="154">
        <f t="shared" si="2"/>
        <v>25</v>
      </c>
      <c r="D34" s="153" t="s">
        <v>215</v>
      </c>
      <c r="E34" s="128"/>
      <c r="F34" s="127"/>
      <c r="G34" s="126"/>
      <c r="H34" s="152" t="b">
        <f t="shared" ca="1" si="3"/>
        <v>0</v>
      </c>
      <c r="I34" s="151">
        <f t="shared" si="4"/>
        <v>0</v>
      </c>
      <c r="J34" s="123"/>
      <c r="K34" s="150"/>
      <c r="L34" s="149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48"/>
      <c r="BA34" s="147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R34" s="110"/>
      <c r="CX34" s="144"/>
    </row>
    <row r="35" spans="2:102" s="129" customFormat="1">
      <c r="B35" s="96"/>
      <c r="C35" s="154">
        <f t="shared" si="2"/>
        <v>26</v>
      </c>
      <c r="D35" s="153" t="s">
        <v>216</v>
      </c>
      <c r="E35" s="128"/>
      <c r="F35" s="127"/>
      <c r="G35" s="126"/>
      <c r="H35" s="152" t="b">
        <f t="shared" ca="1" si="3"/>
        <v>0</v>
      </c>
      <c r="I35" s="151">
        <f t="shared" si="4"/>
        <v>0</v>
      </c>
      <c r="J35" s="123"/>
      <c r="K35" s="150"/>
      <c r="L35" s="149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48"/>
      <c r="BA35" s="147"/>
      <c r="BB35" s="146"/>
      <c r="BC35" s="146"/>
      <c r="BD35" s="146"/>
      <c r="BE35" s="146"/>
      <c r="BF35" s="146"/>
      <c r="BG35" s="146"/>
      <c r="BH35" s="146"/>
      <c r="BI35" s="146"/>
      <c r="BJ35" s="146"/>
      <c r="BK35" s="146"/>
      <c r="BL35" s="146"/>
      <c r="BM35" s="146"/>
      <c r="BR35" s="110"/>
      <c r="CX35" s="144"/>
    </row>
    <row r="36" spans="2:102" s="129" customFormat="1">
      <c r="B36" s="96"/>
      <c r="C36" s="154">
        <f t="shared" si="2"/>
        <v>27</v>
      </c>
      <c r="D36" s="153" t="s">
        <v>201</v>
      </c>
      <c r="E36" s="128"/>
      <c r="F36" s="127"/>
      <c r="G36" s="126"/>
      <c r="H36" s="152" t="b">
        <f t="shared" ca="1" si="3"/>
        <v>0</v>
      </c>
      <c r="I36" s="151">
        <f t="shared" si="4"/>
        <v>0</v>
      </c>
      <c r="J36" s="123"/>
      <c r="K36" s="150"/>
      <c r="L36" s="149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48"/>
      <c r="BA36" s="147"/>
      <c r="BB36" s="146"/>
      <c r="BC36" s="146"/>
      <c r="BD36" s="146"/>
      <c r="BE36" s="146"/>
      <c r="BF36" s="146"/>
      <c r="BG36" s="146"/>
      <c r="BH36" s="146"/>
      <c r="BI36" s="146"/>
      <c r="BJ36" s="146"/>
      <c r="BK36" s="146"/>
      <c r="BL36" s="146"/>
      <c r="BM36" s="146"/>
      <c r="BR36" s="110"/>
      <c r="CX36" s="144"/>
    </row>
    <row r="37" spans="2:102" s="129" customFormat="1">
      <c r="B37" s="96"/>
      <c r="C37" s="154">
        <f t="shared" si="2"/>
        <v>28</v>
      </c>
      <c r="D37" s="153" t="s">
        <v>202</v>
      </c>
      <c r="E37" s="128"/>
      <c r="F37" s="127"/>
      <c r="G37" s="126"/>
      <c r="H37" s="152" t="b">
        <f t="shared" ca="1" si="3"/>
        <v>0</v>
      </c>
      <c r="I37" s="151">
        <f t="shared" si="4"/>
        <v>0</v>
      </c>
      <c r="J37" s="123"/>
      <c r="K37" s="150"/>
      <c r="L37" s="149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48"/>
      <c r="BA37" s="147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R37" s="110"/>
      <c r="CX37" s="144"/>
    </row>
    <row r="38" spans="2:102" s="129" customFormat="1">
      <c r="B38" s="96"/>
      <c r="C38" s="154">
        <f t="shared" si="2"/>
        <v>29</v>
      </c>
      <c r="D38" s="153" t="s">
        <v>203</v>
      </c>
      <c r="E38" s="128"/>
      <c r="F38" s="127"/>
      <c r="G38" s="126"/>
      <c r="H38" s="152" t="b">
        <f t="shared" ca="1" si="3"/>
        <v>0</v>
      </c>
      <c r="I38" s="151">
        <f t="shared" si="4"/>
        <v>0</v>
      </c>
      <c r="J38" s="123"/>
      <c r="K38" s="150"/>
      <c r="L38" s="149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48"/>
      <c r="BA38" s="147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R38" s="110"/>
      <c r="CX38" s="144"/>
    </row>
    <row r="39" spans="2:102" s="129" customFormat="1">
      <c r="B39" s="96"/>
      <c r="C39" s="154">
        <f t="shared" si="2"/>
        <v>30</v>
      </c>
      <c r="D39" s="153" t="s">
        <v>204</v>
      </c>
      <c r="E39" s="128"/>
      <c r="F39" s="127"/>
      <c r="G39" s="126"/>
      <c r="H39" s="152" t="b">
        <f t="shared" ca="1" si="3"/>
        <v>0</v>
      </c>
      <c r="I39" s="151">
        <f t="shared" si="4"/>
        <v>0</v>
      </c>
      <c r="J39" s="123"/>
      <c r="K39" s="150"/>
      <c r="L39" s="149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48"/>
      <c r="BA39" s="147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6"/>
      <c r="BM39" s="146"/>
      <c r="BR39" s="110"/>
      <c r="CX39" s="144"/>
    </row>
    <row r="40" spans="2:102" s="129" customFormat="1" hidden="1">
      <c r="B40" s="145"/>
      <c r="C40" s="143"/>
      <c r="D40" s="142"/>
      <c r="E40" s="128">
        <v>25</v>
      </c>
      <c r="F40" s="127">
        <v>1</v>
      </c>
      <c r="G40" s="126"/>
      <c r="H40" s="125">
        <f t="shared" ref="H40:H62" ca="1" si="5">IF(INDIRECT("I"&amp;F40+9)="","",IF(F40&lt;&gt;"",WORKDAY(INDIRECT("I"&amp;F40+9),1),G40))</f>
        <v>16</v>
      </c>
      <c r="I40" s="124">
        <f t="shared" ref="I40:I62" ca="1" si="6">IFERROR(SUM(IF(F40="",G40,H40),E40),"")</f>
        <v>41</v>
      </c>
      <c r="J40" s="123" t="s">
        <v>175</v>
      </c>
      <c r="K40" s="138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6"/>
      <c r="AX40" s="136"/>
      <c r="AY40" s="136"/>
      <c r="AZ40" s="136"/>
      <c r="BR40" s="110"/>
      <c r="CX40" s="144"/>
    </row>
    <row r="41" spans="2:102" s="129" customFormat="1" hidden="1">
      <c r="B41" s="145"/>
      <c r="C41" s="143"/>
      <c r="D41" s="142"/>
      <c r="E41" s="128">
        <v>25</v>
      </c>
      <c r="F41" s="127">
        <v>1</v>
      </c>
      <c r="G41" s="126"/>
      <c r="H41" s="125">
        <f t="shared" ca="1" si="5"/>
        <v>16</v>
      </c>
      <c r="I41" s="124">
        <f t="shared" ca="1" si="6"/>
        <v>41</v>
      </c>
      <c r="J41" s="123" t="s">
        <v>173</v>
      </c>
      <c r="K41" s="138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6"/>
      <c r="AX41" s="136"/>
      <c r="AY41" s="136"/>
      <c r="AZ41" s="136"/>
      <c r="BR41" s="110"/>
      <c r="CX41" s="144"/>
    </row>
    <row r="42" spans="2:102" s="129" customFormat="1" hidden="1">
      <c r="B42" s="145"/>
      <c r="C42" s="143"/>
      <c r="D42" s="142"/>
      <c r="E42" s="128">
        <v>25</v>
      </c>
      <c r="F42" s="127">
        <v>1</v>
      </c>
      <c r="G42" s="126"/>
      <c r="H42" s="125">
        <f t="shared" ca="1" si="5"/>
        <v>16</v>
      </c>
      <c r="I42" s="124">
        <f t="shared" ca="1" si="6"/>
        <v>41</v>
      </c>
      <c r="J42" s="123" t="s">
        <v>175</v>
      </c>
      <c r="K42" s="138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6"/>
      <c r="AX42" s="136"/>
      <c r="AY42" s="136"/>
      <c r="AZ42" s="136"/>
      <c r="BR42" s="110"/>
      <c r="CX42" s="144"/>
    </row>
    <row r="43" spans="2:102" s="129" customFormat="1" hidden="1">
      <c r="B43" s="145"/>
      <c r="C43" s="143"/>
      <c r="D43" s="142"/>
      <c r="E43" s="128">
        <v>25</v>
      </c>
      <c r="F43" s="127">
        <v>1</v>
      </c>
      <c r="G43" s="126"/>
      <c r="H43" s="125">
        <f t="shared" ca="1" si="5"/>
        <v>16</v>
      </c>
      <c r="I43" s="124">
        <f t="shared" ca="1" si="6"/>
        <v>41</v>
      </c>
      <c r="J43" s="123" t="s">
        <v>173</v>
      </c>
      <c r="K43" s="138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6"/>
      <c r="AX43" s="136"/>
      <c r="AY43" s="136"/>
      <c r="AZ43" s="136"/>
      <c r="BR43" s="110"/>
      <c r="CX43" s="144"/>
    </row>
    <row r="44" spans="2:102" s="129" customFormat="1" hidden="1">
      <c r="B44" s="145"/>
      <c r="C44" s="143"/>
      <c r="D44" s="142"/>
      <c r="E44" s="128">
        <v>25</v>
      </c>
      <c r="F44" s="127">
        <v>1</v>
      </c>
      <c r="G44" s="126"/>
      <c r="H44" s="125">
        <f t="shared" ca="1" si="5"/>
        <v>16</v>
      </c>
      <c r="I44" s="124">
        <f t="shared" ca="1" si="6"/>
        <v>41</v>
      </c>
      <c r="J44" s="123" t="s">
        <v>175</v>
      </c>
      <c r="K44" s="138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6"/>
      <c r="AX44" s="136"/>
      <c r="AY44" s="136"/>
      <c r="AZ44" s="136"/>
      <c r="BR44" s="110"/>
      <c r="CX44" s="144"/>
    </row>
    <row r="45" spans="2:102" s="129" customFormat="1" hidden="1">
      <c r="B45" s="145"/>
      <c r="C45" s="143"/>
      <c r="D45" s="142"/>
      <c r="E45" s="128">
        <v>25</v>
      </c>
      <c r="F45" s="127">
        <v>1</v>
      </c>
      <c r="G45" s="126"/>
      <c r="H45" s="125">
        <f t="shared" ca="1" si="5"/>
        <v>16</v>
      </c>
      <c r="I45" s="124">
        <f t="shared" ca="1" si="6"/>
        <v>41</v>
      </c>
      <c r="J45" s="123" t="s">
        <v>173</v>
      </c>
      <c r="K45" s="138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6"/>
      <c r="AX45" s="136"/>
      <c r="AY45" s="136"/>
      <c r="AZ45" s="136"/>
      <c r="BR45" s="110"/>
      <c r="CX45" s="144"/>
    </row>
    <row r="46" spans="2:102" s="129" customFormat="1" hidden="1">
      <c r="B46" s="145"/>
      <c r="C46" s="143"/>
      <c r="D46" s="142"/>
      <c r="E46" s="128">
        <v>25</v>
      </c>
      <c r="F46" s="127">
        <v>1</v>
      </c>
      <c r="G46" s="126"/>
      <c r="H46" s="125">
        <f t="shared" ca="1" si="5"/>
        <v>16</v>
      </c>
      <c r="I46" s="124">
        <f t="shared" ca="1" si="6"/>
        <v>41</v>
      </c>
      <c r="J46" s="123" t="s">
        <v>175</v>
      </c>
      <c r="K46" s="138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6"/>
      <c r="AX46" s="136"/>
      <c r="AY46" s="136"/>
      <c r="AZ46" s="136"/>
      <c r="BR46" s="110"/>
      <c r="CX46" s="144"/>
    </row>
    <row r="47" spans="2:102" s="129" customFormat="1" hidden="1">
      <c r="B47" s="145"/>
      <c r="C47" s="143"/>
      <c r="D47" s="142"/>
      <c r="E47" s="128">
        <v>25</v>
      </c>
      <c r="F47" s="127">
        <v>1</v>
      </c>
      <c r="G47" s="126"/>
      <c r="H47" s="125">
        <f t="shared" ca="1" si="5"/>
        <v>16</v>
      </c>
      <c r="I47" s="124">
        <f t="shared" ca="1" si="6"/>
        <v>41</v>
      </c>
      <c r="J47" s="123" t="s">
        <v>173</v>
      </c>
      <c r="K47" s="138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6"/>
      <c r="AX47" s="136"/>
      <c r="AY47" s="136"/>
      <c r="AZ47" s="136"/>
      <c r="BR47" s="110"/>
      <c r="CX47" s="144"/>
    </row>
    <row r="48" spans="2:102" s="129" customFormat="1" hidden="1">
      <c r="B48" s="145"/>
      <c r="C48" s="143"/>
      <c r="D48" s="142"/>
      <c r="E48" s="128">
        <v>25</v>
      </c>
      <c r="F48" s="127">
        <v>1</v>
      </c>
      <c r="G48" s="126"/>
      <c r="H48" s="125">
        <f t="shared" ca="1" si="5"/>
        <v>16</v>
      </c>
      <c r="I48" s="124">
        <f t="shared" ca="1" si="6"/>
        <v>41</v>
      </c>
      <c r="J48" s="123" t="s">
        <v>175</v>
      </c>
      <c r="K48" s="138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6"/>
      <c r="AX48" s="136"/>
      <c r="AY48" s="136"/>
      <c r="AZ48" s="136"/>
      <c r="BR48" s="110"/>
      <c r="CX48" s="144"/>
    </row>
    <row r="49" spans="1:102" s="129" customFormat="1" hidden="1">
      <c r="B49" s="145"/>
      <c r="C49" s="143"/>
      <c r="D49" s="142"/>
      <c r="E49" s="128">
        <v>25</v>
      </c>
      <c r="F49" s="127">
        <v>1</v>
      </c>
      <c r="G49" s="126"/>
      <c r="H49" s="125">
        <f t="shared" ca="1" si="5"/>
        <v>16</v>
      </c>
      <c r="I49" s="124">
        <f t="shared" ca="1" si="6"/>
        <v>41</v>
      </c>
      <c r="J49" s="123" t="s">
        <v>173</v>
      </c>
      <c r="K49" s="138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6"/>
      <c r="AX49" s="136"/>
      <c r="AY49" s="136"/>
      <c r="AZ49" s="136"/>
      <c r="BR49" s="110"/>
      <c r="CX49" s="144"/>
    </row>
    <row r="50" spans="1:102" s="129" customFormat="1" hidden="1">
      <c r="B50" s="145"/>
      <c r="C50" s="143"/>
      <c r="D50" s="142"/>
      <c r="E50" s="128">
        <v>25</v>
      </c>
      <c r="F50" s="127">
        <v>1</v>
      </c>
      <c r="G50" s="126"/>
      <c r="H50" s="125">
        <f t="shared" ca="1" si="5"/>
        <v>16</v>
      </c>
      <c r="I50" s="124">
        <f t="shared" ca="1" si="6"/>
        <v>41</v>
      </c>
      <c r="J50" s="123" t="s">
        <v>175</v>
      </c>
      <c r="K50" s="138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6"/>
      <c r="AX50" s="136"/>
      <c r="AY50" s="136"/>
      <c r="AZ50" s="136"/>
      <c r="BR50" s="110"/>
      <c r="CX50" s="144"/>
    </row>
    <row r="51" spans="1:102" s="129" customFormat="1" hidden="1">
      <c r="B51" s="145"/>
      <c r="C51" s="143"/>
      <c r="D51" s="142"/>
      <c r="E51" s="128">
        <v>25</v>
      </c>
      <c r="F51" s="127">
        <v>1</v>
      </c>
      <c r="G51" s="126"/>
      <c r="H51" s="125">
        <f t="shared" ca="1" si="5"/>
        <v>16</v>
      </c>
      <c r="I51" s="124">
        <f t="shared" ca="1" si="6"/>
        <v>41</v>
      </c>
      <c r="J51" s="123" t="s">
        <v>173</v>
      </c>
      <c r="K51" s="138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6"/>
      <c r="AX51" s="136"/>
      <c r="AY51" s="136"/>
      <c r="AZ51" s="136"/>
      <c r="BR51" s="110"/>
      <c r="CX51" s="144"/>
    </row>
    <row r="52" spans="1:102" s="129" customFormat="1" hidden="1">
      <c r="B52" s="145"/>
      <c r="C52" s="143"/>
      <c r="D52" s="142"/>
      <c r="E52" s="128">
        <v>25</v>
      </c>
      <c r="F52" s="127">
        <v>1</v>
      </c>
      <c r="G52" s="126"/>
      <c r="H52" s="125">
        <f t="shared" ca="1" si="5"/>
        <v>16</v>
      </c>
      <c r="I52" s="124">
        <f t="shared" ca="1" si="6"/>
        <v>41</v>
      </c>
      <c r="J52" s="123" t="s">
        <v>175</v>
      </c>
      <c r="K52" s="138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6"/>
      <c r="AX52" s="136"/>
      <c r="AY52" s="136"/>
      <c r="AZ52" s="136"/>
      <c r="BR52" s="110"/>
      <c r="CX52" s="144"/>
    </row>
    <row r="53" spans="1:102" s="129" customFormat="1" hidden="1">
      <c r="B53" s="141"/>
      <c r="C53" s="143"/>
      <c r="D53" s="142"/>
      <c r="E53" s="128">
        <v>25</v>
      </c>
      <c r="F53" s="127">
        <v>1</v>
      </c>
      <c r="G53" s="126"/>
      <c r="H53" s="125">
        <f t="shared" ca="1" si="5"/>
        <v>16</v>
      </c>
      <c r="I53" s="124">
        <f t="shared" ca="1" si="6"/>
        <v>41</v>
      </c>
      <c r="J53" s="123" t="s">
        <v>173</v>
      </c>
      <c r="K53" s="138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6"/>
      <c r="AX53" s="136"/>
      <c r="AY53" s="136"/>
      <c r="AZ53" s="136"/>
      <c r="BR53" s="110"/>
      <c r="CX53" s="144"/>
    </row>
    <row r="54" spans="1:102" s="129" customFormat="1" hidden="1">
      <c r="B54" s="141"/>
      <c r="C54" s="143"/>
      <c r="D54" s="142"/>
      <c r="E54" s="128">
        <v>25</v>
      </c>
      <c r="F54" s="127">
        <v>1</v>
      </c>
      <c r="G54" s="126"/>
      <c r="H54" s="125">
        <f t="shared" ca="1" si="5"/>
        <v>16</v>
      </c>
      <c r="I54" s="124">
        <f t="shared" ca="1" si="6"/>
        <v>41</v>
      </c>
      <c r="J54" s="123" t="s">
        <v>175</v>
      </c>
      <c r="K54" s="138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6"/>
      <c r="AX54" s="136"/>
      <c r="AY54" s="136"/>
      <c r="AZ54" s="136"/>
      <c r="BR54" s="110"/>
      <c r="CX54" s="144"/>
    </row>
    <row r="55" spans="1:102" s="96" customFormat="1" hidden="1">
      <c r="B55" s="141"/>
      <c r="C55" s="143"/>
      <c r="D55" s="142"/>
      <c r="E55" s="128">
        <v>25</v>
      </c>
      <c r="F55" s="127">
        <v>1</v>
      </c>
      <c r="G55" s="126"/>
      <c r="H55" s="125">
        <f t="shared" ca="1" si="5"/>
        <v>16</v>
      </c>
      <c r="I55" s="124">
        <f t="shared" ca="1" si="6"/>
        <v>41</v>
      </c>
      <c r="J55" s="123" t="s">
        <v>173</v>
      </c>
      <c r="K55" s="138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6"/>
      <c r="AX55" s="136"/>
      <c r="AY55" s="136"/>
      <c r="AZ55" s="136"/>
      <c r="BF55" s="129"/>
      <c r="BG55" s="129"/>
      <c r="BH55" s="129"/>
      <c r="BI55" s="129"/>
      <c r="BJ55" s="129"/>
      <c r="BK55" s="129"/>
      <c r="BL55" s="129"/>
      <c r="BM55" s="129"/>
      <c r="BN55" s="129"/>
      <c r="BO55" s="129"/>
      <c r="BP55" s="129"/>
      <c r="BR55" s="110"/>
      <c r="CX55" s="97"/>
    </row>
    <row r="56" spans="1:102" s="96" customFormat="1" hidden="1">
      <c r="B56" s="141"/>
      <c r="C56" s="143"/>
      <c r="D56" s="142"/>
      <c r="E56" s="128">
        <v>25</v>
      </c>
      <c r="F56" s="127">
        <v>1</v>
      </c>
      <c r="G56" s="126"/>
      <c r="H56" s="125">
        <f t="shared" ca="1" si="5"/>
        <v>16</v>
      </c>
      <c r="I56" s="124">
        <f t="shared" ca="1" si="6"/>
        <v>41</v>
      </c>
      <c r="J56" s="123" t="s">
        <v>175</v>
      </c>
      <c r="K56" s="138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6"/>
      <c r="AX56" s="136"/>
      <c r="AY56" s="136"/>
      <c r="AZ56" s="136"/>
      <c r="BF56" s="129"/>
      <c r="BG56" s="129"/>
      <c r="BH56" s="129"/>
      <c r="BI56" s="129"/>
      <c r="BJ56" s="129"/>
      <c r="BK56" s="129"/>
      <c r="BL56" s="129"/>
      <c r="BM56" s="129"/>
      <c r="BN56" s="129"/>
      <c r="BO56" s="129"/>
      <c r="BP56" s="129"/>
      <c r="BR56" s="110"/>
      <c r="CX56" s="97"/>
    </row>
    <row r="57" spans="1:102" s="96" customFormat="1" hidden="1">
      <c r="B57" s="141"/>
      <c r="C57" s="140"/>
      <c r="D57" s="139"/>
      <c r="E57" s="128">
        <v>25</v>
      </c>
      <c r="F57" s="127">
        <v>1</v>
      </c>
      <c r="G57" s="126"/>
      <c r="H57" s="125">
        <f t="shared" ca="1" si="5"/>
        <v>16</v>
      </c>
      <c r="I57" s="124">
        <f t="shared" ca="1" si="6"/>
        <v>41</v>
      </c>
      <c r="J57" s="123" t="s">
        <v>173</v>
      </c>
      <c r="K57" s="138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6"/>
      <c r="AX57" s="136"/>
      <c r="AY57" s="136"/>
      <c r="AZ57" s="136"/>
      <c r="BF57" s="129"/>
      <c r="BG57" s="129"/>
      <c r="BH57" s="129"/>
      <c r="BI57" s="129"/>
      <c r="BJ57" s="129"/>
      <c r="BK57" s="129"/>
      <c r="BL57" s="129"/>
      <c r="BM57" s="129"/>
      <c r="BN57" s="129"/>
      <c r="BO57" s="129"/>
      <c r="BP57" s="129"/>
      <c r="BR57" s="110"/>
      <c r="CX57" s="97"/>
    </row>
    <row r="58" spans="1:102" s="96" customFormat="1" hidden="1">
      <c r="A58" s="111"/>
      <c r="B58" s="132"/>
      <c r="C58" s="135"/>
      <c r="D58" s="111"/>
      <c r="E58" s="128">
        <v>25</v>
      </c>
      <c r="F58" s="127">
        <v>1</v>
      </c>
      <c r="G58" s="126"/>
      <c r="H58" s="125">
        <f t="shared" ca="1" si="5"/>
        <v>16</v>
      </c>
      <c r="I58" s="124">
        <f t="shared" ca="1" si="6"/>
        <v>41</v>
      </c>
      <c r="J58" s="123" t="s">
        <v>175</v>
      </c>
      <c r="K58" s="111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11"/>
      <c r="AX58" s="111"/>
      <c r="AY58" s="111"/>
      <c r="AZ58" s="133"/>
      <c r="BA58" s="111"/>
      <c r="BF58" s="129"/>
      <c r="BG58" s="129"/>
      <c r="BH58" s="129"/>
      <c r="BI58" s="129"/>
      <c r="BJ58" s="129"/>
      <c r="BK58" s="129"/>
      <c r="BL58" s="129"/>
      <c r="BM58" s="129"/>
      <c r="BN58" s="129"/>
      <c r="BO58" s="129"/>
      <c r="BP58" s="129"/>
      <c r="BR58" s="110"/>
      <c r="CX58" s="97"/>
    </row>
    <row r="59" spans="1:102" s="96" customFormat="1" hidden="1">
      <c r="A59" s="111"/>
      <c r="B59" s="132"/>
      <c r="C59" s="131"/>
      <c r="D59" s="131"/>
      <c r="E59" s="128">
        <v>25</v>
      </c>
      <c r="F59" s="127">
        <v>1</v>
      </c>
      <c r="G59" s="126"/>
      <c r="H59" s="125">
        <f t="shared" ca="1" si="5"/>
        <v>16</v>
      </c>
      <c r="I59" s="124">
        <f t="shared" ca="1" si="6"/>
        <v>41</v>
      </c>
      <c r="J59" s="123" t="s">
        <v>173</v>
      </c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31"/>
      <c r="AK59" s="131"/>
      <c r="AL59" s="131"/>
      <c r="AM59" s="131"/>
      <c r="AN59" s="131"/>
      <c r="AO59" s="131"/>
      <c r="AP59" s="131"/>
      <c r="AQ59" s="131"/>
      <c r="AR59" s="131"/>
      <c r="AS59" s="131"/>
      <c r="AT59" s="131"/>
      <c r="AU59" s="131"/>
      <c r="AV59" s="131"/>
      <c r="AW59" s="131"/>
      <c r="AX59" s="131"/>
      <c r="AY59" s="131"/>
      <c r="AZ59" s="131"/>
      <c r="BA59" s="111"/>
      <c r="BF59" s="129"/>
      <c r="BG59" s="129"/>
      <c r="BH59" s="129"/>
      <c r="BI59" s="129"/>
      <c r="BJ59" s="129"/>
      <c r="BK59" s="129"/>
      <c r="BL59" s="129"/>
      <c r="BM59" s="129"/>
      <c r="BN59" s="129"/>
      <c r="BO59" s="129"/>
      <c r="BP59" s="129"/>
      <c r="BR59" s="110"/>
      <c r="CX59" s="97"/>
    </row>
    <row r="60" spans="1:102" s="96" customFormat="1" hidden="1">
      <c r="A60" s="111"/>
      <c r="B60" s="130"/>
      <c r="C60" s="111"/>
      <c r="D60" s="111"/>
      <c r="E60" s="128">
        <v>25</v>
      </c>
      <c r="F60" s="127">
        <v>1</v>
      </c>
      <c r="G60" s="126"/>
      <c r="H60" s="125">
        <f t="shared" ca="1" si="5"/>
        <v>16</v>
      </c>
      <c r="I60" s="124">
        <f t="shared" ca="1" si="6"/>
        <v>41</v>
      </c>
      <c r="J60" s="123" t="s">
        <v>175</v>
      </c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F60" s="129"/>
      <c r="BG60" s="129"/>
      <c r="BH60" s="129"/>
      <c r="BI60" s="129"/>
      <c r="BJ60" s="129"/>
      <c r="BK60" s="129"/>
      <c r="BL60" s="129"/>
      <c r="BM60" s="129"/>
      <c r="BN60" s="129"/>
      <c r="BO60" s="129"/>
      <c r="BP60" s="129"/>
      <c r="BR60" s="110"/>
      <c r="CX60" s="97"/>
    </row>
    <row r="61" spans="1:102" s="96" customFormat="1" hidden="1">
      <c r="A61" s="111"/>
      <c r="B61" s="111"/>
      <c r="C61" s="111"/>
      <c r="D61" s="111"/>
      <c r="E61" s="128">
        <v>25</v>
      </c>
      <c r="F61" s="127">
        <v>1</v>
      </c>
      <c r="G61" s="126"/>
      <c r="H61" s="125">
        <f t="shared" ca="1" si="5"/>
        <v>16</v>
      </c>
      <c r="I61" s="124">
        <f t="shared" ca="1" si="6"/>
        <v>41</v>
      </c>
      <c r="J61" s="123" t="s">
        <v>173</v>
      </c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R61" s="110"/>
      <c r="CX61" s="97"/>
    </row>
    <row r="62" spans="1:102" s="96" customFormat="1" hidden="1">
      <c r="A62" s="111"/>
      <c r="B62" s="111"/>
      <c r="C62" s="111"/>
      <c r="D62" s="111"/>
      <c r="E62" s="128">
        <v>25</v>
      </c>
      <c r="F62" s="127">
        <v>1</v>
      </c>
      <c r="G62" s="126"/>
      <c r="H62" s="125">
        <f t="shared" ca="1" si="5"/>
        <v>16</v>
      </c>
      <c r="I62" s="124">
        <f t="shared" ca="1" si="6"/>
        <v>41</v>
      </c>
      <c r="J62" s="123" t="s">
        <v>175</v>
      </c>
      <c r="K62" s="111"/>
      <c r="L62" s="122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R62" s="110"/>
      <c r="CX62" s="97"/>
    </row>
    <row r="63" spans="1:102" s="96" customFormat="1" ht="11.25" customHeight="1">
      <c r="C63" s="118"/>
      <c r="D63" s="118"/>
      <c r="E63" s="118"/>
      <c r="F63" s="118"/>
      <c r="G63" s="118"/>
      <c r="H63" s="118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R63" s="110"/>
      <c r="CX63" s="97"/>
    </row>
    <row r="64" spans="1:102" s="96" customFormat="1" ht="20.25">
      <c r="C64" s="118"/>
      <c r="D64" s="121"/>
      <c r="E64" s="121"/>
      <c r="F64" s="121"/>
      <c r="G64" s="121"/>
      <c r="H64" s="121"/>
      <c r="I64" s="120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R64" s="110"/>
      <c r="CX64" s="97"/>
    </row>
    <row r="65" spans="2:102" s="96" customFormat="1" ht="20.25">
      <c r="C65" s="118"/>
      <c r="D65" s="119">
        <f>SUMIF(J10:J39,"Tt",E10:E39)</f>
        <v>0</v>
      </c>
      <c r="E65" s="119">
        <f>SUMIF(J10:J39,"Tf",E10:E39)</f>
        <v>14</v>
      </c>
      <c r="F65" s="119">
        <f>SUMIF(J10:J39,"Tm",E10:E39)</f>
        <v>194</v>
      </c>
      <c r="G65" s="121"/>
      <c r="H65" s="121"/>
      <c r="I65" s="120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R65" s="110"/>
      <c r="CX65" s="97"/>
    </row>
    <row r="66" spans="2:102" s="96" customFormat="1" ht="45" customHeight="1" thickBot="1">
      <c r="C66" s="118"/>
      <c r="D66" s="119"/>
      <c r="E66" s="119"/>
      <c r="F66" s="119"/>
      <c r="G66" s="118"/>
      <c r="H66" s="118"/>
      <c r="I66" s="117"/>
      <c r="J66" s="117"/>
      <c r="K66" s="117"/>
      <c r="L66" s="117"/>
      <c r="M66" s="529" t="s">
        <v>217</v>
      </c>
      <c r="N66" s="529"/>
      <c r="O66" s="529"/>
      <c r="P66" s="529"/>
      <c r="Q66" s="529"/>
      <c r="R66" s="529"/>
      <c r="S66" s="529"/>
      <c r="T66" s="529"/>
      <c r="U66" s="529"/>
      <c r="V66" s="529"/>
      <c r="W66" s="529"/>
      <c r="X66" s="529"/>
      <c r="Y66" s="529"/>
      <c r="Z66" s="529"/>
      <c r="AA66" s="529"/>
      <c r="AB66" s="529"/>
      <c r="AC66" s="529"/>
      <c r="AD66" s="529"/>
      <c r="AE66" s="529"/>
      <c r="AF66" s="529"/>
      <c r="AG66" s="529"/>
      <c r="AH66" s="529"/>
      <c r="AI66" s="117"/>
      <c r="AJ66" s="531">
        <f ca="1">E7</f>
        <v>208</v>
      </c>
      <c r="AK66" s="531"/>
      <c r="AL66" s="531"/>
      <c r="AM66" s="117"/>
      <c r="AN66" s="117"/>
      <c r="AO66" s="117"/>
      <c r="AP66" s="530" t="s">
        <v>218</v>
      </c>
      <c r="AQ66" s="530"/>
      <c r="AR66" s="530"/>
      <c r="AS66" s="117"/>
      <c r="AT66" s="117"/>
      <c r="AU66" s="117"/>
      <c r="AV66" s="117"/>
      <c r="AW66" s="117"/>
      <c r="AX66" s="117"/>
      <c r="AY66" s="117"/>
      <c r="AZ66" s="117"/>
      <c r="BR66" s="110"/>
      <c r="CX66" s="97"/>
    </row>
    <row r="67" spans="2:102" s="96" customFormat="1" ht="22.5" customHeight="1" thickBot="1">
      <c r="C67" s="118"/>
      <c r="D67" s="116" t="s">
        <v>219</v>
      </c>
      <c r="E67" s="115">
        <f>F65+E65</f>
        <v>208</v>
      </c>
      <c r="G67" s="114">
        <f ca="1">E67*100/AJ66</f>
        <v>100</v>
      </c>
      <c r="H67" s="113" t="s">
        <v>220</v>
      </c>
      <c r="I67" s="112" t="s">
        <v>220</v>
      </c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R67" s="110"/>
      <c r="CX67" s="97"/>
    </row>
    <row r="68" spans="2:102" s="96" customFormat="1" ht="9.75" customHeight="1"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R68" s="110"/>
      <c r="CX68" s="97"/>
    </row>
    <row r="69" spans="2:102" s="96" customFormat="1" ht="6.75" customHeight="1" thickBot="1"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R69" s="110"/>
      <c r="CX69" s="97"/>
    </row>
    <row r="70" spans="2:102" s="96" customFormat="1" ht="22.5" customHeight="1" thickBot="1">
      <c r="B70" s="111"/>
      <c r="C70" s="111"/>
      <c r="D70" s="116" t="s">
        <v>221</v>
      </c>
      <c r="E70" s="115">
        <f>D65</f>
        <v>0</v>
      </c>
      <c r="G70" s="114">
        <f ca="1">E70*100/AJ66</f>
        <v>0</v>
      </c>
      <c r="H70" s="113" t="s">
        <v>220</v>
      </c>
      <c r="I70" s="112" t="s">
        <v>220</v>
      </c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R70" s="110"/>
      <c r="CX70" s="97"/>
    </row>
    <row r="71" spans="2:102" s="96" customFormat="1"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R71" s="110"/>
      <c r="CX71" s="97"/>
    </row>
    <row r="72" spans="2:102" s="96" customFormat="1">
      <c r="B72" s="520"/>
      <c r="C72" s="520"/>
      <c r="D72" s="520"/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0"/>
      <c r="W72" s="520"/>
      <c r="X72" s="520"/>
      <c r="Y72" s="520"/>
      <c r="Z72" s="520"/>
      <c r="AA72" s="520"/>
      <c r="AB72" s="520"/>
      <c r="AC72" s="520"/>
      <c r="AD72" s="520"/>
      <c r="AE72" s="520"/>
      <c r="AF72" s="520"/>
      <c r="AG72" s="520"/>
      <c r="AH72" s="520"/>
      <c r="AI72" s="520"/>
      <c r="AJ72" s="520"/>
      <c r="AK72" s="520"/>
      <c r="AL72" s="520"/>
      <c r="AM72" s="520"/>
      <c r="AN72" s="520"/>
      <c r="AO72" s="520"/>
      <c r="AP72" s="520"/>
      <c r="AQ72" s="520"/>
      <c r="AR72" s="520"/>
      <c r="AS72" s="520"/>
      <c r="AT72" s="520"/>
      <c r="AU72" s="520"/>
      <c r="AV72" s="520"/>
      <c r="AW72" s="520"/>
      <c r="AX72" s="520"/>
      <c r="AY72" s="520"/>
      <c r="AZ72" s="520"/>
      <c r="BR72" s="110"/>
      <c r="CX72" s="97"/>
    </row>
    <row r="73" spans="2:102" s="96" customFormat="1">
      <c r="B73" s="520"/>
      <c r="C73" s="520"/>
      <c r="D73" s="520"/>
      <c r="E73" s="520"/>
      <c r="F73" s="520"/>
      <c r="G73" s="520"/>
      <c r="H73" s="520"/>
      <c r="I73" s="520"/>
      <c r="J73" s="520"/>
      <c r="K73" s="520"/>
      <c r="L73" s="520"/>
      <c r="M73" s="520"/>
      <c r="N73" s="520"/>
      <c r="O73" s="520"/>
      <c r="P73" s="520"/>
      <c r="Q73" s="520"/>
      <c r="R73" s="520"/>
      <c r="S73" s="520"/>
      <c r="T73" s="520"/>
      <c r="U73" s="520"/>
      <c r="V73" s="520"/>
      <c r="W73" s="520"/>
      <c r="X73" s="520"/>
      <c r="Y73" s="520"/>
      <c r="Z73" s="520"/>
      <c r="AA73" s="520"/>
      <c r="AB73" s="520"/>
      <c r="AC73" s="520"/>
      <c r="AD73" s="520"/>
      <c r="AE73" s="520"/>
      <c r="AF73" s="520"/>
      <c r="AG73" s="520"/>
      <c r="AH73" s="520"/>
      <c r="AI73" s="520"/>
      <c r="AJ73" s="520"/>
      <c r="AK73" s="520"/>
      <c r="AL73" s="520"/>
      <c r="AM73" s="520"/>
      <c r="AN73" s="520"/>
      <c r="AO73" s="520"/>
      <c r="AP73" s="520"/>
      <c r="AQ73" s="520"/>
      <c r="AR73" s="520"/>
      <c r="AS73" s="520"/>
      <c r="AT73" s="520"/>
      <c r="AU73" s="520"/>
      <c r="AV73" s="520"/>
      <c r="AW73" s="520"/>
      <c r="AX73" s="520"/>
      <c r="AY73" s="520"/>
      <c r="AZ73" s="520"/>
      <c r="BR73" s="110"/>
      <c r="CX73" s="97"/>
    </row>
    <row r="74" spans="2:102" s="96" customFormat="1">
      <c r="B74" s="520"/>
      <c r="C74" s="520"/>
      <c r="D74" s="520"/>
      <c r="E74" s="520"/>
      <c r="F74" s="520"/>
      <c r="G74" s="520"/>
      <c r="H74" s="520"/>
      <c r="I74" s="520"/>
      <c r="J74" s="520"/>
      <c r="K74" s="520"/>
      <c r="L74" s="520"/>
      <c r="M74" s="520"/>
      <c r="N74" s="520"/>
      <c r="O74" s="520"/>
      <c r="P74" s="520"/>
      <c r="Q74" s="520"/>
      <c r="R74" s="520"/>
      <c r="S74" s="520"/>
      <c r="T74" s="520"/>
      <c r="U74" s="520"/>
      <c r="V74" s="520"/>
      <c r="W74" s="520"/>
      <c r="X74" s="520"/>
      <c r="Y74" s="520"/>
      <c r="Z74" s="520"/>
      <c r="AA74" s="520"/>
      <c r="AB74" s="520"/>
      <c r="AC74" s="520"/>
      <c r="AD74" s="520"/>
      <c r="AE74" s="520"/>
      <c r="AF74" s="520"/>
      <c r="AG74" s="520"/>
      <c r="AH74" s="520"/>
      <c r="AI74" s="520"/>
      <c r="AJ74" s="520"/>
      <c r="AK74" s="520"/>
      <c r="AL74" s="520"/>
      <c r="AM74" s="520"/>
      <c r="AN74" s="520"/>
      <c r="AO74" s="520"/>
      <c r="AP74" s="520"/>
      <c r="AQ74" s="520"/>
      <c r="AR74" s="520"/>
      <c r="AS74" s="520"/>
      <c r="AT74" s="520"/>
      <c r="AU74" s="520"/>
      <c r="AV74" s="520"/>
      <c r="AW74" s="520"/>
      <c r="AX74" s="520"/>
      <c r="AY74" s="520"/>
      <c r="AZ74" s="520"/>
      <c r="BR74" s="110"/>
      <c r="CX74" s="97"/>
    </row>
    <row r="75" spans="2:102" s="96" customFormat="1">
      <c r="B75" s="520"/>
      <c r="C75" s="520"/>
      <c r="D75" s="520"/>
      <c r="E75" s="520"/>
      <c r="F75" s="520"/>
      <c r="G75" s="520"/>
      <c r="H75" s="520"/>
      <c r="I75" s="520"/>
      <c r="J75" s="520"/>
      <c r="K75" s="520"/>
      <c r="L75" s="520"/>
      <c r="M75" s="520"/>
      <c r="N75" s="520"/>
      <c r="O75" s="520"/>
      <c r="P75" s="520"/>
      <c r="Q75" s="520"/>
      <c r="R75" s="520"/>
      <c r="S75" s="520"/>
      <c r="T75" s="520"/>
      <c r="U75" s="520"/>
      <c r="V75" s="520"/>
      <c r="W75" s="520"/>
      <c r="X75" s="520"/>
      <c r="Y75" s="520"/>
      <c r="Z75" s="520"/>
      <c r="AA75" s="520"/>
      <c r="AB75" s="520"/>
      <c r="AC75" s="520"/>
      <c r="AD75" s="520"/>
      <c r="AE75" s="520"/>
      <c r="AF75" s="520"/>
      <c r="AG75" s="520"/>
      <c r="AH75" s="520"/>
      <c r="AI75" s="520"/>
      <c r="AJ75" s="520"/>
      <c r="AK75" s="520"/>
      <c r="AL75" s="520"/>
      <c r="AM75" s="520"/>
      <c r="AN75" s="520"/>
      <c r="AO75" s="520"/>
      <c r="AP75" s="520"/>
      <c r="AQ75" s="520"/>
      <c r="AR75" s="520"/>
      <c r="AS75" s="520"/>
      <c r="AT75" s="520"/>
      <c r="AU75" s="520"/>
      <c r="AV75" s="520"/>
      <c r="AW75" s="520"/>
      <c r="AX75" s="520"/>
      <c r="AY75" s="520"/>
      <c r="AZ75" s="520"/>
      <c r="BR75" s="110"/>
      <c r="CX75" s="97"/>
    </row>
    <row r="76" spans="2:102" s="96" customFormat="1">
      <c r="B76" s="520"/>
      <c r="C76" s="520"/>
      <c r="D76" s="520"/>
      <c r="E76" s="520"/>
      <c r="F76" s="520"/>
      <c r="G76" s="520"/>
      <c r="H76" s="520"/>
      <c r="I76" s="520"/>
      <c r="J76" s="520"/>
      <c r="K76" s="520"/>
      <c r="L76" s="520"/>
      <c r="M76" s="520"/>
      <c r="N76" s="520"/>
      <c r="O76" s="520"/>
      <c r="P76" s="520"/>
      <c r="Q76" s="520"/>
      <c r="R76" s="520"/>
      <c r="S76" s="520"/>
      <c r="T76" s="520"/>
      <c r="U76" s="520"/>
      <c r="V76" s="520"/>
      <c r="W76" s="520"/>
      <c r="X76" s="520"/>
      <c r="Y76" s="520"/>
      <c r="Z76" s="520"/>
      <c r="AA76" s="520"/>
      <c r="AB76" s="520"/>
      <c r="AC76" s="520"/>
      <c r="AD76" s="520"/>
      <c r="AE76" s="520"/>
      <c r="AF76" s="520"/>
      <c r="AG76" s="520"/>
      <c r="AH76" s="520"/>
      <c r="AI76" s="520"/>
      <c r="AJ76" s="520"/>
      <c r="AK76" s="520"/>
      <c r="AL76" s="520"/>
      <c r="AM76" s="520"/>
      <c r="AN76" s="520"/>
      <c r="AO76" s="520"/>
      <c r="AP76" s="520"/>
      <c r="AQ76" s="520"/>
      <c r="AR76" s="520"/>
      <c r="AS76" s="520"/>
      <c r="AT76" s="520"/>
      <c r="AU76" s="520"/>
      <c r="AV76" s="520"/>
      <c r="AW76" s="520"/>
      <c r="AX76" s="520"/>
      <c r="AY76" s="520"/>
      <c r="AZ76" s="520"/>
      <c r="BR76" s="110"/>
      <c r="CX76" s="97"/>
    </row>
    <row r="77" spans="2:102" s="96" customFormat="1">
      <c r="B77" s="520"/>
      <c r="C77" s="520"/>
      <c r="D77" s="520"/>
      <c r="E77" s="520"/>
      <c r="F77" s="520"/>
      <c r="G77" s="520"/>
      <c r="H77" s="520"/>
      <c r="I77" s="520"/>
      <c r="J77" s="520"/>
      <c r="K77" s="520"/>
      <c r="L77" s="520"/>
      <c r="M77" s="520"/>
      <c r="N77" s="520"/>
      <c r="O77" s="520"/>
      <c r="P77" s="520"/>
      <c r="Q77" s="520"/>
      <c r="R77" s="520"/>
      <c r="S77" s="520"/>
      <c r="T77" s="520"/>
      <c r="U77" s="520"/>
      <c r="V77" s="520"/>
      <c r="W77" s="520"/>
      <c r="X77" s="520"/>
      <c r="Y77" s="520"/>
      <c r="Z77" s="520"/>
      <c r="AA77" s="520"/>
      <c r="AB77" s="520"/>
      <c r="AC77" s="520"/>
      <c r="AD77" s="520"/>
      <c r="AE77" s="520"/>
      <c r="AF77" s="520"/>
      <c r="AG77" s="520"/>
      <c r="AH77" s="520"/>
      <c r="AI77" s="520"/>
      <c r="AJ77" s="520"/>
      <c r="AK77" s="520"/>
      <c r="AL77" s="520"/>
      <c r="AM77" s="520"/>
      <c r="AN77" s="520"/>
      <c r="AO77" s="520"/>
      <c r="AP77" s="520"/>
      <c r="AQ77" s="520"/>
      <c r="AR77" s="520"/>
      <c r="AS77" s="520"/>
      <c r="AT77" s="520"/>
      <c r="AU77" s="520"/>
      <c r="AV77" s="520"/>
      <c r="AW77" s="520"/>
      <c r="AX77" s="520"/>
      <c r="AY77" s="520"/>
      <c r="AZ77" s="520"/>
      <c r="BR77" s="110"/>
      <c r="CX77" s="97"/>
    </row>
    <row r="78" spans="2:102" s="96" customFormat="1">
      <c r="B78" s="520"/>
      <c r="C78" s="520"/>
      <c r="D78" s="520"/>
      <c r="E78" s="520"/>
      <c r="F78" s="520"/>
      <c r="G78" s="520"/>
      <c r="H78" s="520"/>
      <c r="I78" s="520"/>
      <c r="J78" s="520"/>
      <c r="K78" s="520"/>
      <c r="L78" s="520"/>
      <c r="M78" s="520"/>
      <c r="N78" s="520"/>
      <c r="O78" s="520"/>
      <c r="P78" s="520"/>
      <c r="Q78" s="520"/>
      <c r="R78" s="520"/>
      <c r="S78" s="520"/>
      <c r="T78" s="520"/>
      <c r="U78" s="520"/>
      <c r="V78" s="520"/>
      <c r="W78" s="520"/>
      <c r="X78" s="520"/>
      <c r="Y78" s="520"/>
      <c r="Z78" s="520"/>
      <c r="AA78" s="520"/>
      <c r="AB78" s="520"/>
      <c r="AC78" s="520"/>
      <c r="AD78" s="520"/>
      <c r="AE78" s="520"/>
      <c r="AF78" s="520"/>
      <c r="AG78" s="520"/>
      <c r="AH78" s="520"/>
      <c r="AI78" s="520"/>
      <c r="AJ78" s="520"/>
      <c r="AK78" s="520"/>
      <c r="AL78" s="520"/>
      <c r="AM78" s="520"/>
      <c r="AN78" s="520"/>
      <c r="AO78" s="520"/>
      <c r="AP78" s="520"/>
      <c r="AQ78" s="520"/>
      <c r="AR78" s="520"/>
      <c r="AS78" s="520"/>
      <c r="AT78" s="520"/>
      <c r="AU78" s="520"/>
      <c r="AV78" s="520"/>
      <c r="AW78" s="520"/>
      <c r="AX78" s="520"/>
      <c r="AY78" s="520"/>
      <c r="AZ78" s="520"/>
      <c r="BR78" s="110"/>
      <c r="CX78" s="97"/>
    </row>
    <row r="79" spans="2:102" s="96" customFormat="1">
      <c r="B79" s="520"/>
      <c r="C79" s="520"/>
      <c r="D79" s="520"/>
      <c r="E79" s="520"/>
      <c r="F79" s="520"/>
      <c r="G79" s="520"/>
      <c r="H79" s="520"/>
      <c r="I79" s="520"/>
      <c r="J79" s="520"/>
      <c r="K79" s="520"/>
      <c r="L79" s="520"/>
      <c r="M79" s="520"/>
      <c r="N79" s="520"/>
      <c r="O79" s="520"/>
      <c r="P79" s="520"/>
      <c r="Q79" s="520"/>
      <c r="R79" s="520"/>
      <c r="S79" s="520"/>
      <c r="T79" s="520"/>
      <c r="U79" s="520"/>
      <c r="V79" s="520"/>
      <c r="W79" s="520"/>
      <c r="X79" s="520"/>
      <c r="Y79" s="520"/>
      <c r="Z79" s="520"/>
      <c r="AA79" s="520"/>
      <c r="AB79" s="520"/>
      <c r="AC79" s="520"/>
      <c r="AD79" s="520"/>
      <c r="AE79" s="520"/>
      <c r="AF79" s="520"/>
      <c r="AG79" s="520"/>
      <c r="AH79" s="520"/>
      <c r="AI79" s="520"/>
      <c r="AJ79" s="520"/>
      <c r="AK79" s="520"/>
      <c r="AL79" s="520"/>
      <c r="AM79" s="520"/>
      <c r="AN79" s="520"/>
      <c r="AO79" s="520"/>
      <c r="AP79" s="520"/>
      <c r="AQ79" s="520"/>
      <c r="AR79" s="520"/>
      <c r="AS79" s="520"/>
      <c r="AT79" s="520"/>
      <c r="AU79" s="520"/>
      <c r="AV79" s="520"/>
      <c r="AW79" s="520"/>
      <c r="AX79" s="520"/>
      <c r="AY79" s="520"/>
      <c r="AZ79" s="520"/>
      <c r="BR79" s="110"/>
      <c r="CX79" s="97"/>
    </row>
    <row r="80" spans="2:102" s="96" customFormat="1">
      <c r="B80" s="520"/>
      <c r="C80" s="520"/>
      <c r="D80" s="520"/>
      <c r="E80" s="520"/>
      <c r="F80" s="520"/>
      <c r="G80" s="520"/>
      <c r="H80" s="520"/>
      <c r="I80" s="520"/>
      <c r="J80" s="520"/>
      <c r="K80" s="520"/>
      <c r="L80" s="520"/>
      <c r="M80" s="520"/>
      <c r="N80" s="520"/>
      <c r="O80" s="520"/>
      <c r="P80" s="520"/>
      <c r="Q80" s="520"/>
      <c r="R80" s="520"/>
      <c r="S80" s="520"/>
      <c r="T80" s="520"/>
      <c r="U80" s="520"/>
      <c r="V80" s="520"/>
      <c r="W80" s="520"/>
      <c r="X80" s="520"/>
      <c r="Y80" s="520"/>
      <c r="Z80" s="520"/>
      <c r="AA80" s="520"/>
      <c r="AB80" s="520"/>
      <c r="AC80" s="520"/>
      <c r="AD80" s="520"/>
      <c r="AE80" s="520"/>
      <c r="AF80" s="520"/>
      <c r="AG80" s="520"/>
      <c r="AH80" s="520"/>
      <c r="AI80" s="520"/>
      <c r="AJ80" s="520"/>
      <c r="AK80" s="520"/>
      <c r="AL80" s="520"/>
      <c r="AM80" s="520"/>
      <c r="AN80" s="520"/>
      <c r="AO80" s="520"/>
      <c r="AP80" s="520"/>
      <c r="AQ80" s="520"/>
      <c r="AR80" s="520"/>
      <c r="AS80" s="520"/>
      <c r="AT80" s="520"/>
      <c r="AU80" s="520"/>
      <c r="AV80" s="520"/>
      <c r="AW80" s="520"/>
      <c r="AX80" s="520"/>
      <c r="AY80" s="520"/>
      <c r="AZ80" s="520"/>
      <c r="BR80" s="110"/>
      <c r="CX80" s="97"/>
    </row>
    <row r="81" spans="2:102" s="96" customFormat="1">
      <c r="B81" s="520"/>
      <c r="C81" s="520"/>
      <c r="D81" s="520"/>
      <c r="E81" s="520"/>
      <c r="F81" s="520"/>
      <c r="G81" s="520"/>
      <c r="H81" s="520"/>
      <c r="I81" s="520"/>
      <c r="J81" s="520"/>
      <c r="K81" s="520"/>
      <c r="L81" s="520"/>
      <c r="M81" s="520"/>
      <c r="N81" s="520"/>
      <c r="O81" s="520"/>
      <c r="P81" s="520"/>
      <c r="Q81" s="520"/>
      <c r="R81" s="520"/>
      <c r="S81" s="520"/>
      <c r="T81" s="520"/>
      <c r="U81" s="520"/>
      <c r="V81" s="520"/>
      <c r="W81" s="520"/>
      <c r="X81" s="520"/>
      <c r="Y81" s="520"/>
      <c r="Z81" s="520"/>
      <c r="AA81" s="520"/>
      <c r="AB81" s="520"/>
      <c r="AC81" s="520"/>
      <c r="AD81" s="520"/>
      <c r="AE81" s="520"/>
      <c r="AF81" s="520"/>
      <c r="AG81" s="520"/>
      <c r="AH81" s="520"/>
      <c r="AI81" s="520"/>
      <c r="AJ81" s="520"/>
      <c r="AK81" s="520"/>
      <c r="AL81" s="520"/>
      <c r="AM81" s="520"/>
      <c r="AN81" s="520"/>
      <c r="AO81" s="520"/>
      <c r="AP81" s="520"/>
      <c r="AQ81" s="520"/>
      <c r="AR81" s="520"/>
      <c r="AS81" s="520"/>
      <c r="AT81" s="520"/>
      <c r="AU81" s="520"/>
      <c r="AV81" s="520"/>
      <c r="AW81" s="520"/>
      <c r="AX81" s="520"/>
      <c r="AY81" s="520"/>
      <c r="AZ81" s="520"/>
      <c r="BR81" s="110"/>
      <c r="CX81" s="97"/>
    </row>
    <row r="82" spans="2:102" s="96" customFormat="1">
      <c r="B82" s="520"/>
      <c r="C82" s="520"/>
      <c r="D82" s="520"/>
      <c r="E82" s="520"/>
      <c r="F82" s="520"/>
      <c r="G82" s="520"/>
      <c r="H82" s="520"/>
      <c r="I82" s="520"/>
      <c r="J82" s="520"/>
      <c r="K82" s="520"/>
      <c r="L82" s="520"/>
      <c r="M82" s="520"/>
      <c r="N82" s="520"/>
      <c r="O82" s="520"/>
      <c r="P82" s="520"/>
      <c r="Q82" s="520"/>
      <c r="R82" s="520"/>
      <c r="S82" s="520"/>
      <c r="T82" s="520"/>
      <c r="U82" s="520"/>
      <c r="V82" s="520"/>
      <c r="W82" s="520"/>
      <c r="X82" s="520"/>
      <c r="Y82" s="520"/>
      <c r="Z82" s="520"/>
      <c r="AA82" s="520"/>
      <c r="AB82" s="520"/>
      <c r="AC82" s="520"/>
      <c r="AD82" s="520"/>
      <c r="AE82" s="520"/>
      <c r="AF82" s="520"/>
      <c r="AG82" s="520"/>
      <c r="AH82" s="520"/>
      <c r="AI82" s="520"/>
      <c r="AJ82" s="520"/>
      <c r="AK82" s="520"/>
      <c r="AL82" s="520"/>
      <c r="AM82" s="520"/>
      <c r="AN82" s="520"/>
      <c r="AO82" s="520"/>
      <c r="AP82" s="520"/>
      <c r="AQ82" s="520"/>
      <c r="AR82" s="520"/>
      <c r="AS82" s="520"/>
      <c r="AT82" s="520"/>
      <c r="AU82" s="520"/>
      <c r="AV82" s="520"/>
      <c r="AW82" s="520"/>
      <c r="AX82" s="520"/>
      <c r="AY82" s="520"/>
      <c r="AZ82" s="520"/>
      <c r="BR82" s="110"/>
      <c r="CX82" s="97"/>
    </row>
    <row r="83" spans="2:102" s="96" customFormat="1">
      <c r="B83" s="520"/>
      <c r="C83" s="520"/>
      <c r="D83" s="520"/>
      <c r="E83" s="520"/>
      <c r="F83" s="520"/>
      <c r="G83" s="520"/>
      <c r="H83" s="520"/>
      <c r="I83" s="520"/>
      <c r="J83" s="520"/>
      <c r="K83" s="520"/>
      <c r="L83" s="520"/>
      <c r="M83" s="520"/>
      <c r="N83" s="520"/>
      <c r="O83" s="520"/>
      <c r="P83" s="520"/>
      <c r="Q83" s="520"/>
      <c r="R83" s="520"/>
      <c r="S83" s="520"/>
      <c r="T83" s="520"/>
      <c r="U83" s="520"/>
      <c r="V83" s="520"/>
      <c r="W83" s="520"/>
      <c r="X83" s="520"/>
      <c r="Y83" s="520"/>
      <c r="Z83" s="520"/>
      <c r="AA83" s="520"/>
      <c r="AB83" s="520"/>
      <c r="AC83" s="520"/>
      <c r="AD83" s="520"/>
      <c r="AE83" s="520"/>
      <c r="AF83" s="520"/>
      <c r="AG83" s="520"/>
      <c r="AH83" s="520"/>
      <c r="AI83" s="520"/>
      <c r="AJ83" s="520"/>
      <c r="AK83" s="520"/>
      <c r="AL83" s="520"/>
      <c r="AM83" s="520"/>
      <c r="AN83" s="520"/>
      <c r="AO83" s="520"/>
      <c r="AP83" s="520"/>
      <c r="AQ83" s="520"/>
      <c r="AR83" s="520"/>
      <c r="AS83" s="520"/>
      <c r="AT83" s="520"/>
      <c r="AU83" s="520"/>
      <c r="AV83" s="520"/>
      <c r="AW83" s="520"/>
      <c r="AX83" s="520"/>
      <c r="AY83" s="520"/>
      <c r="AZ83" s="520"/>
      <c r="BR83" s="110"/>
      <c r="CX83" s="97"/>
    </row>
    <row r="84" spans="2:102" s="96" customFormat="1">
      <c r="B84" s="520"/>
      <c r="C84" s="520"/>
      <c r="D84" s="520"/>
      <c r="E84" s="520"/>
      <c r="F84" s="520"/>
      <c r="G84" s="520"/>
      <c r="H84" s="520"/>
      <c r="I84" s="520"/>
      <c r="J84" s="520"/>
      <c r="K84" s="520"/>
      <c r="L84" s="520"/>
      <c r="M84" s="520"/>
      <c r="N84" s="520"/>
      <c r="O84" s="520"/>
      <c r="P84" s="520"/>
      <c r="Q84" s="520"/>
      <c r="R84" s="520"/>
      <c r="S84" s="520"/>
      <c r="T84" s="520"/>
      <c r="U84" s="520"/>
      <c r="V84" s="520"/>
      <c r="W84" s="520"/>
      <c r="X84" s="520"/>
      <c r="Y84" s="520"/>
      <c r="Z84" s="520"/>
      <c r="AA84" s="520"/>
      <c r="AB84" s="520"/>
      <c r="AC84" s="520"/>
      <c r="AD84" s="520"/>
      <c r="AE84" s="520"/>
      <c r="AF84" s="520"/>
      <c r="AG84" s="520"/>
      <c r="AH84" s="520"/>
      <c r="AI84" s="520"/>
      <c r="AJ84" s="520"/>
      <c r="AK84" s="520"/>
      <c r="AL84" s="520"/>
      <c r="AM84" s="520"/>
      <c r="AN84" s="520"/>
      <c r="AO84" s="520"/>
      <c r="AP84" s="520"/>
      <c r="AQ84" s="520"/>
      <c r="AR84" s="520"/>
      <c r="AS84" s="520"/>
      <c r="AT84" s="520"/>
      <c r="AU84" s="520"/>
      <c r="AV84" s="520"/>
      <c r="AW84" s="520"/>
      <c r="AX84" s="520"/>
      <c r="AY84" s="520"/>
      <c r="AZ84" s="520"/>
      <c r="BR84" s="110"/>
      <c r="CX84" s="97"/>
    </row>
    <row r="85" spans="2:102" s="96" customFormat="1">
      <c r="B85" s="520"/>
      <c r="C85" s="520"/>
      <c r="D85" s="520"/>
      <c r="E85" s="520"/>
      <c r="F85" s="520"/>
      <c r="G85" s="520"/>
      <c r="H85" s="520"/>
      <c r="I85" s="520"/>
      <c r="J85" s="520"/>
      <c r="K85" s="520"/>
      <c r="L85" s="520"/>
      <c r="M85" s="520"/>
      <c r="N85" s="520"/>
      <c r="O85" s="520"/>
      <c r="P85" s="520"/>
      <c r="Q85" s="520"/>
      <c r="R85" s="520"/>
      <c r="S85" s="520"/>
      <c r="T85" s="520"/>
      <c r="U85" s="520"/>
      <c r="V85" s="520"/>
      <c r="W85" s="520"/>
      <c r="X85" s="520"/>
      <c r="Y85" s="520"/>
      <c r="Z85" s="520"/>
      <c r="AA85" s="520"/>
      <c r="AB85" s="520"/>
      <c r="AC85" s="520"/>
      <c r="AD85" s="520"/>
      <c r="AE85" s="520"/>
      <c r="AF85" s="520"/>
      <c r="AG85" s="520"/>
      <c r="AH85" s="520"/>
      <c r="AI85" s="520"/>
      <c r="AJ85" s="520"/>
      <c r="AK85" s="520"/>
      <c r="AL85" s="520"/>
      <c r="AM85" s="520"/>
      <c r="AN85" s="520"/>
      <c r="AO85" s="520"/>
      <c r="AP85" s="520"/>
      <c r="AQ85" s="520"/>
      <c r="AR85" s="520"/>
      <c r="AS85" s="520"/>
      <c r="AT85" s="520"/>
      <c r="AU85" s="520"/>
      <c r="AV85" s="520"/>
      <c r="AW85" s="520"/>
      <c r="AX85" s="520"/>
      <c r="AY85" s="520"/>
      <c r="AZ85" s="520"/>
      <c r="BR85" s="110"/>
      <c r="CX85" s="97"/>
    </row>
    <row r="86" spans="2:102" s="96" customFormat="1">
      <c r="B86" s="520"/>
      <c r="C86" s="520"/>
      <c r="D86" s="520"/>
      <c r="E86" s="520"/>
      <c r="F86" s="520"/>
      <c r="G86" s="520"/>
      <c r="H86" s="520"/>
      <c r="I86" s="520"/>
      <c r="J86" s="520"/>
      <c r="K86" s="520"/>
      <c r="L86" s="520"/>
      <c r="M86" s="520"/>
      <c r="N86" s="520"/>
      <c r="O86" s="520"/>
      <c r="P86" s="520"/>
      <c r="Q86" s="520"/>
      <c r="R86" s="520"/>
      <c r="S86" s="520"/>
      <c r="T86" s="520"/>
      <c r="U86" s="520"/>
      <c r="V86" s="520"/>
      <c r="W86" s="520"/>
      <c r="X86" s="520"/>
      <c r="Y86" s="520"/>
      <c r="Z86" s="520"/>
      <c r="AA86" s="520"/>
      <c r="AB86" s="520"/>
      <c r="AC86" s="520"/>
      <c r="AD86" s="520"/>
      <c r="AE86" s="520"/>
      <c r="AF86" s="520"/>
      <c r="AG86" s="520"/>
      <c r="AH86" s="520"/>
      <c r="AI86" s="520"/>
      <c r="AJ86" s="520"/>
      <c r="AK86" s="520"/>
      <c r="AL86" s="520"/>
      <c r="AM86" s="520"/>
      <c r="AN86" s="520"/>
      <c r="AO86" s="520"/>
      <c r="AP86" s="520"/>
      <c r="AQ86" s="520"/>
      <c r="AR86" s="520"/>
      <c r="AS86" s="520"/>
      <c r="AT86" s="520"/>
      <c r="AU86" s="520"/>
      <c r="AV86" s="520"/>
      <c r="AW86" s="520"/>
      <c r="AX86" s="520"/>
      <c r="AY86" s="520"/>
      <c r="AZ86" s="520"/>
      <c r="BR86" s="110"/>
      <c r="CX86" s="97"/>
    </row>
    <row r="87" spans="2:102" s="96" customFormat="1">
      <c r="B87" s="520"/>
      <c r="C87" s="520"/>
      <c r="D87" s="520"/>
      <c r="E87" s="520"/>
      <c r="F87" s="520"/>
      <c r="G87" s="520"/>
      <c r="H87" s="520"/>
      <c r="I87" s="520"/>
      <c r="J87" s="520"/>
      <c r="K87" s="520"/>
      <c r="L87" s="520"/>
      <c r="M87" s="520"/>
      <c r="N87" s="520"/>
      <c r="O87" s="520"/>
      <c r="P87" s="520"/>
      <c r="Q87" s="520"/>
      <c r="R87" s="520"/>
      <c r="S87" s="520"/>
      <c r="T87" s="520"/>
      <c r="U87" s="520"/>
      <c r="V87" s="520"/>
      <c r="W87" s="520"/>
      <c r="X87" s="520"/>
      <c r="Y87" s="520"/>
      <c r="Z87" s="520"/>
      <c r="AA87" s="520"/>
      <c r="AB87" s="520"/>
      <c r="AC87" s="520"/>
      <c r="AD87" s="520"/>
      <c r="AE87" s="520"/>
      <c r="AF87" s="520"/>
      <c r="AG87" s="520"/>
      <c r="AH87" s="520"/>
      <c r="AI87" s="520"/>
      <c r="AJ87" s="520"/>
      <c r="AK87" s="520"/>
      <c r="AL87" s="520"/>
      <c r="AM87" s="520"/>
      <c r="AN87" s="520"/>
      <c r="AO87" s="520"/>
      <c r="AP87" s="520"/>
      <c r="AQ87" s="520"/>
      <c r="AR87" s="520"/>
      <c r="AS87" s="520"/>
      <c r="AT87" s="520"/>
      <c r="AU87" s="520"/>
      <c r="AV87" s="520"/>
      <c r="AW87" s="520"/>
      <c r="AX87" s="520"/>
      <c r="AY87" s="520"/>
      <c r="AZ87" s="520"/>
      <c r="BR87" s="110"/>
      <c r="CX87" s="97"/>
    </row>
    <row r="88" spans="2:102" s="96" customFormat="1">
      <c r="B88" s="520"/>
      <c r="C88" s="520"/>
      <c r="D88" s="520"/>
      <c r="E88" s="520"/>
      <c r="F88" s="520"/>
      <c r="G88" s="520"/>
      <c r="H88" s="520"/>
      <c r="I88" s="520"/>
      <c r="J88" s="520"/>
      <c r="K88" s="520"/>
      <c r="L88" s="520"/>
      <c r="M88" s="520"/>
      <c r="N88" s="520"/>
      <c r="O88" s="520"/>
      <c r="P88" s="520"/>
      <c r="Q88" s="520"/>
      <c r="R88" s="520"/>
      <c r="S88" s="520"/>
      <c r="T88" s="520"/>
      <c r="U88" s="520"/>
      <c r="V88" s="520"/>
      <c r="W88" s="520"/>
      <c r="X88" s="520"/>
      <c r="Y88" s="520"/>
      <c r="Z88" s="520"/>
      <c r="AA88" s="520"/>
      <c r="AB88" s="520"/>
      <c r="AC88" s="520"/>
      <c r="AD88" s="520"/>
      <c r="AE88" s="520"/>
      <c r="AF88" s="520"/>
      <c r="AG88" s="520"/>
      <c r="AH88" s="520"/>
      <c r="AI88" s="520"/>
      <c r="AJ88" s="520"/>
      <c r="AK88" s="520"/>
      <c r="AL88" s="520"/>
      <c r="AM88" s="520"/>
      <c r="AN88" s="520"/>
      <c r="AO88" s="520"/>
      <c r="AP88" s="520"/>
      <c r="AQ88" s="520"/>
      <c r="AR88" s="520"/>
      <c r="AS88" s="520"/>
      <c r="AT88" s="520"/>
      <c r="AU88" s="520"/>
      <c r="AV88" s="520"/>
      <c r="AW88" s="520"/>
      <c r="AX88" s="520"/>
      <c r="AY88" s="520"/>
      <c r="AZ88" s="520"/>
      <c r="BR88" s="110"/>
      <c r="CX88" s="97"/>
    </row>
    <row r="89" spans="2:102" s="96" customFormat="1">
      <c r="B89" s="520"/>
      <c r="C89" s="520"/>
      <c r="D89" s="520"/>
      <c r="E89" s="520"/>
      <c r="F89" s="520"/>
      <c r="G89" s="520"/>
      <c r="H89" s="520"/>
      <c r="I89" s="520"/>
      <c r="J89" s="520"/>
      <c r="K89" s="520"/>
      <c r="L89" s="520"/>
      <c r="M89" s="520"/>
      <c r="N89" s="520"/>
      <c r="O89" s="520"/>
      <c r="P89" s="520"/>
      <c r="Q89" s="520"/>
      <c r="R89" s="520"/>
      <c r="S89" s="520"/>
      <c r="T89" s="520"/>
      <c r="U89" s="520"/>
      <c r="V89" s="520"/>
      <c r="W89" s="520"/>
      <c r="X89" s="520"/>
      <c r="Y89" s="520"/>
      <c r="Z89" s="520"/>
      <c r="AA89" s="520"/>
      <c r="AB89" s="520"/>
      <c r="AC89" s="520"/>
      <c r="AD89" s="520"/>
      <c r="AE89" s="520"/>
      <c r="AF89" s="520"/>
      <c r="AG89" s="520"/>
      <c r="AH89" s="520"/>
      <c r="AI89" s="520"/>
      <c r="AJ89" s="520"/>
      <c r="AK89" s="520"/>
      <c r="AL89" s="520"/>
      <c r="AM89" s="520"/>
      <c r="AN89" s="520"/>
      <c r="AO89" s="520"/>
      <c r="AP89" s="520"/>
      <c r="AQ89" s="520"/>
      <c r="AR89" s="520"/>
      <c r="AS89" s="520"/>
      <c r="AT89" s="520"/>
      <c r="AU89" s="520"/>
      <c r="AV89" s="520"/>
      <c r="AW89" s="520"/>
      <c r="AX89" s="520"/>
      <c r="AY89" s="520"/>
      <c r="AZ89" s="520"/>
      <c r="BR89" s="110"/>
      <c r="CX89" s="97"/>
    </row>
    <row r="90" spans="2:102" s="96" customFormat="1" ht="32.1" customHeight="1">
      <c r="B90" s="520"/>
      <c r="C90" s="520"/>
      <c r="D90" s="520"/>
      <c r="E90" s="520"/>
      <c r="F90" s="520"/>
      <c r="G90" s="520"/>
      <c r="H90" s="520"/>
      <c r="I90" s="520"/>
      <c r="J90" s="520"/>
      <c r="K90" s="520"/>
      <c r="L90" s="520"/>
      <c r="M90" s="520"/>
      <c r="N90" s="520"/>
      <c r="O90" s="520"/>
      <c r="P90" s="520"/>
      <c r="Q90" s="520"/>
      <c r="R90" s="520"/>
      <c r="S90" s="520"/>
      <c r="T90" s="520"/>
      <c r="U90" s="520"/>
      <c r="V90" s="520"/>
      <c r="W90" s="520"/>
      <c r="X90" s="520"/>
      <c r="Y90" s="520"/>
      <c r="Z90" s="520"/>
      <c r="AA90" s="520"/>
      <c r="AB90" s="520"/>
      <c r="AC90" s="520"/>
      <c r="AD90" s="520"/>
      <c r="AE90" s="520"/>
      <c r="AF90" s="520"/>
      <c r="AG90" s="520"/>
      <c r="AH90" s="520"/>
      <c r="AI90" s="520"/>
      <c r="AJ90" s="520"/>
      <c r="AK90" s="520"/>
      <c r="AL90" s="520"/>
      <c r="AM90" s="520"/>
      <c r="AN90" s="520"/>
      <c r="AO90" s="520"/>
      <c r="AP90" s="520"/>
      <c r="AQ90" s="520"/>
      <c r="AR90" s="520"/>
      <c r="AS90" s="520"/>
      <c r="AT90" s="520"/>
      <c r="AU90" s="520"/>
      <c r="AV90" s="520"/>
      <c r="AW90" s="520"/>
      <c r="AX90" s="520"/>
      <c r="AY90" s="520"/>
      <c r="AZ90" s="520"/>
      <c r="BR90" s="110"/>
      <c r="CX90" s="97"/>
    </row>
    <row r="91" spans="2:102" s="96" customFormat="1"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R91" s="110"/>
      <c r="CX91" s="97"/>
    </row>
    <row r="92" spans="2:102" s="96" customFormat="1"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R92" s="110"/>
      <c r="CX92" s="97"/>
    </row>
    <row r="93" spans="2:102" s="96" customFormat="1"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R93" s="110"/>
      <c r="CX93" s="97"/>
    </row>
    <row r="94" spans="2:102" s="96" customFormat="1">
      <c r="BR94" s="110"/>
      <c r="CX94" s="97"/>
    </row>
    <row r="95" spans="2:102" s="96" customFormat="1">
      <c r="BR95" s="110"/>
      <c r="CX95" s="97"/>
    </row>
    <row r="96" spans="2:102" s="96" customFormat="1">
      <c r="BR96" s="110"/>
      <c r="CX96" s="97"/>
    </row>
    <row r="97" spans="70:102" s="96" customFormat="1">
      <c r="BR97" s="110"/>
      <c r="CX97" s="97"/>
    </row>
    <row r="98" spans="70:102" s="96" customFormat="1">
      <c r="BR98" s="110"/>
      <c r="CX98" s="97"/>
    </row>
    <row r="99" spans="70:102" s="96" customFormat="1">
      <c r="BR99" s="110"/>
      <c r="CX99" s="97"/>
    </row>
    <row r="100" spans="70:102" s="96" customFormat="1">
      <c r="BR100" s="110"/>
      <c r="CX100" s="97"/>
    </row>
    <row r="101" spans="70:102" s="96" customFormat="1">
      <c r="BR101" s="110"/>
      <c r="CX101" s="97"/>
    </row>
    <row r="102" spans="70:102" s="96" customFormat="1">
      <c r="BR102" s="110"/>
      <c r="CX102" s="97"/>
    </row>
    <row r="103" spans="70:102" s="96" customFormat="1">
      <c r="BR103" s="110"/>
      <c r="CX103" s="97"/>
    </row>
    <row r="104" spans="70:102" s="96" customFormat="1">
      <c r="BR104" s="110"/>
      <c r="CX104" s="97"/>
    </row>
    <row r="105" spans="70:102" s="96" customFormat="1">
      <c r="BR105" s="110"/>
      <c r="CX105" s="97"/>
    </row>
    <row r="106" spans="70:102" s="96" customFormat="1">
      <c r="BR106" s="110"/>
      <c r="CX106" s="97"/>
    </row>
    <row r="107" spans="70:102" s="96" customFormat="1">
      <c r="BR107" s="110"/>
      <c r="CX107" s="97"/>
    </row>
    <row r="108" spans="70:102" s="96" customFormat="1">
      <c r="BR108" s="110"/>
      <c r="CX108" s="97"/>
    </row>
    <row r="109" spans="70:102" s="96" customFormat="1">
      <c r="BR109" s="110"/>
      <c r="CX109" s="97"/>
    </row>
    <row r="110" spans="70:102" s="96" customFormat="1">
      <c r="BR110" s="110"/>
      <c r="CX110" s="97"/>
    </row>
    <row r="111" spans="70:102" s="96" customFormat="1">
      <c r="BR111" s="110"/>
      <c r="CX111" s="97"/>
    </row>
    <row r="112" spans="70:102" s="96" customFormat="1">
      <c r="BR112" s="110"/>
      <c r="CX112" s="97"/>
    </row>
    <row r="113" spans="70:102" s="96" customFormat="1">
      <c r="BR113" s="110"/>
      <c r="CX113" s="97"/>
    </row>
    <row r="114" spans="70:102" s="96" customFormat="1">
      <c r="BR114" s="110"/>
      <c r="CX114" s="97"/>
    </row>
    <row r="115" spans="70:102" s="96" customFormat="1">
      <c r="BR115" s="110"/>
      <c r="CX115" s="97"/>
    </row>
    <row r="116" spans="70:102" s="96" customFormat="1">
      <c r="BR116" s="110"/>
      <c r="CX116" s="97"/>
    </row>
    <row r="117" spans="70:102" s="96" customFormat="1">
      <c r="BR117" s="110"/>
      <c r="CX117" s="97"/>
    </row>
    <row r="118" spans="70:102" s="96" customFormat="1">
      <c r="BR118" s="110"/>
      <c r="CX118" s="97"/>
    </row>
    <row r="119" spans="70:102" s="96" customFormat="1">
      <c r="BR119" s="110"/>
      <c r="CX119" s="97"/>
    </row>
    <row r="120" spans="70:102" s="96" customFormat="1">
      <c r="BR120" s="110"/>
      <c r="CX120" s="97"/>
    </row>
    <row r="121" spans="70:102" s="96" customFormat="1">
      <c r="BR121" s="110"/>
      <c r="CX121" s="97"/>
    </row>
    <row r="122" spans="70:102" s="96" customFormat="1">
      <c r="BR122" s="110"/>
      <c r="CX122" s="97"/>
    </row>
    <row r="123" spans="70:102" s="96" customFormat="1">
      <c r="BR123" s="110"/>
      <c r="CX123" s="97"/>
    </row>
    <row r="124" spans="70:102" s="96" customFormat="1">
      <c r="BR124" s="110"/>
      <c r="CX124" s="97"/>
    </row>
    <row r="125" spans="70:102" s="96" customFormat="1">
      <c r="BR125" s="110"/>
      <c r="CX125" s="97"/>
    </row>
    <row r="126" spans="70:102" s="96" customFormat="1">
      <c r="BR126" s="110"/>
      <c r="CX126" s="97"/>
    </row>
    <row r="127" spans="70:102" s="96" customFormat="1">
      <c r="BR127" s="110"/>
      <c r="CX127" s="97"/>
    </row>
    <row r="128" spans="70:102" s="96" customFormat="1">
      <c r="BR128" s="110"/>
      <c r="CX128" s="97"/>
    </row>
    <row r="129" spans="70:102" s="96" customFormat="1">
      <c r="BR129" s="110"/>
      <c r="CX129" s="97"/>
    </row>
    <row r="130" spans="70:102" s="96" customFormat="1">
      <c r="BR130" s="110"/>
      <c r="CX130" s="97"/>
    </row>
    <row r="131" spans="70:102" s="96" customFormat="1">
      <c r="BR131" s="110"/>
      <c r="CX131" s="97"/>
    </row>
    <row r="132" spans="70:102" s="96" customFormat="1">
      <c r="BR132" s="110"/>
      <c r="CX132" s="97"/>
    </row>
    <row r="133" spans="70:102" s="96" customFormat="1">
      <c r="BR133" s="110"/>
      <c r="CX133" s="97"/>
    </row>
    <row r="134" spans="70:102" s="96" customFormat="1">
      <c r="BR134" s="110"/>
      <c r="CX134" s="97"/>
    </row>
    <row r="135" spans="70:102" s="96" customFormat="1">
      <c r="BR135" s="110"/>
      <c r="CX135" s="97"/>
    </row>
    <row r="136" spans="70:102" s="96" customFormat="1">
      <c r="BR136" s="110"/>
      <c r="CX136" s="97"/>
    </row>
    <row r="137" spans="70:102" s="96" customFormat="1">
      <c r="BR137" s="110"/>
      <c r="CX137" s="97"/>
    </row>
    <row r="138" spans="70:102" s="96" customFormat="1">
      <c r="BR138" s="110"/>
      <c r="CX138" s="97"/>
    </row>
    <row r="139" spans="70:102" s="96" customFormat="1">
      <c r="BR139" s="110"/>
      <c r="CX139" s="97"/>
    </row>
    <row r="140" spans="70:102" s="96" customFormat="1">
      <c r="BR140" s="110"/>
      <c r="CX140" s="97"/>
    </row>
    <row r="141" spans="70:102" s="96" customFormat="1">
      <c r="BR141" s="110"/>
      <c r="CX141" s="97"/>
    </row>
    <row r="142" spans="70:102" s="96" customFormat="1">
      <c r="BR142" s="110"/>
      <c r="CX142" s="97"/>
    </row>
    <row r="143" spans="70:102" s="96" customFormat="1">
      <c r="BR143" s="110"/>
      <c r="CX143" s="97"/>
    </row>
    <row r="144" spans="70:102" s="96" customFormat="1">
      <c r="BR144" s="110"/>
      <c r="CX144" s="97"/>
    </row>
    <row r="145" spans="70:102" s="96" customFormat="1">
      <c r="BR145" s="110"/>
      <c r="CX145" s="97"/>
    </row>
    <row r="146" spans="70:102" s="96" customFormat="1">
      <c r="BR146" s="110"/>
      <c r="CX146" s="97"/>
    </row>
    <row r="147" spans="70:102" s="96" customFormat="1">
      <c r="BR147" s="110"/>
      <c r="CX147" s="97"/>
    </row>
    <row r="148" spans="70:102" s="96" customFormat="1">
      <c r="BR148" s="110"/>
      <c r="CX148" s="97"/>
    </row>
    <row r="149" spans="70:102" s="96" customFormat="1">
      <c r="BR149" s="110"/>
      <c r="CX149" s="97"/>
    </row>
    <row r="150" spans="70:102" s="96" customFormat="1">
      <c r="BR150" s="110"/>
      <c r="CX150" s="97"/>
    </row>
    <row r="151" spans="70:102" s="96" customFormat="1">
      <c r="BR151" s="110"/>
      <c r="CX151" s="97"/>
    </row>
    <row r="152" spans="70:102" s="96" customFormat="1">
      <c r="BR152" s="110"/>
      <c r="CX152" s="97"/>
    </row>
    <row r="153" spans="70:102" s="96" customFormat="1">
      <c r="BR153" s="110"/>
      <c r="CX153" s="97"/>
    </row>
    <row r="154" spans="70:102" s="96" customFormat="1">
      <c r="BR154" s="110"/>
      <c r="CX154" s="97"/>
    </row>
    <row r="155" spans="70:102" s="96" customFormat="1">
      <c r="BR155" s="110"/>
      <c r="CX155" s="97"/>
    </row>
    <row r="156" spans="70:102" s="96" customFormat="1">
      <c r="BR156" s="110"/>
      <c r="CX156" s="97"/>
    </row>
    <row r="157" spans="70:102" s="96" customFormat="1">
      <c r="BR157" s="110"/>
      <c r="CX157" s="97"/>
    </row>
    <row r="158" spans="70:102" s="96" customFormat="1">
      <c r="BR158" s="110"/>
      <c r="CX158" s="97"/>
    </row>
    <row r="159" spans="70:102" s="96" customFormat="1">
      <c r="BR159" s="110"/>
      <c r="CX159" s="97"/>
    </row>
    <row r="160" spans="70:102" s="96" customFormat="1">
      <c r="BR160" s="110"/>
      <c r="CX160" s="97"/>
    </row>
    <row r="161" spans="70:102" s="96" customFormat="1">
      <c r="BR161" s="110"/>
      <c r="CX161" s="97"/>
    </row>
    <row r="162" spans="70:102" s="96" customFormat="1">
      <c r="BR162" s="110"/>
      <c r="CX162" s="97"/>
    </row>
    <row r="163" spans="70:102" s="96" customFormat="1">
      <c r="BR163" s="110"/>
      <c r="CX163" s="97"/>
    </row>
    <row r="164" spans="70:102" s="96" customFormat="1">
      <c r="BR164" s="110"/>
      <c r="CX164" s="97"/>
    </row>
    <row r="165" spans="70:102" s="96" customFormat="1">
      <c r="BR165" s="110"/>
      <c r="CX165" s="97"/>
    </row>
    <row r="166" spans="70:102" s="96" customFormat="1">
      <c r="BR166" s="110"/>
      <c r="CX166" s="97"/>
    </row>
    <row r="167" spans="70:102" s="96" customFormat="1">
      <c r="BR167" s="110"/>
      <c r="CX167" s="97"/>
    </row>
    <row r="168" spans="70:102" s="96" customFormat="1">
      <c r="BR168" s="110"/>
      <c r="CX168" s="97"/>
    </row>
    <row r="169" spans="70:102" s="96" customFormat="1">
      <c r="BR169" s="110"/>
      <c r="CX169" s="97"/>
    </row>
    <row r="170" spans="70:102" s="96" customFormat="1">
      <c r="BR170" s="110"/>
      <c r="CX170" s="97"/>
    </row>
    <row r="171" spans="70:102" s="96" customFormat="1">
      <c r="BR171" s="110"/>
      <c r="CX171" s="97"/>
    </row>
    <row r="172" spans="70:102" s="96" customFormat="1">
      <c r="BR172" s="110"/>
      <c r="CX172" s="97"/>
    </row>
    <row r="173" spans="70:102" s="96" customFormat="1">
      <c r="BR173" s="110"/>
      <c r="CX173" s="97"/>
    </row>
    <row r="174" spans="70:102" s="96" customFormat="1">
      <c r="BR174" s="110"/>
      <c r="CX174" s="97"/>
    </row>
    <row r="175" spans="70:102" s="96" customFormat="1">
      <c r="BR175" s="110"/>
      <c r="CX175" s="97"/>
    </row>
    <row r="176" spans="70:102" s="96" customFormat="1">
      <c r="BR176" s="110"/>
      <c r="CX176" s="97"/>
    </row>
    <row r="177" spans="70:102" s="96" customFormat="1">
      <c r="BR177" s="110"/>
      <c r="CX177" s="97"/>
    </row>
    <row r="178" spans="70:102" s="96" customFormat="1">
      <c r="BR178" s="110"/>
      <c r="CX178" s="97"/>
    </row>
    <row r="179" spans="70:102" s="96" customFormat="1">
      <c r="BR179" s="110"/>
      <c r="CX179" s="97"/>
    </row>
    <row r="180" spans="70:102" s="96" customFormat="1">
      <c r="BR180" s="110"/>
      <c r="CX180" s="97"/>
    </row>
    <row r="181" spans="70:102" s="96" customFormat="1">
      <c r="BR181" s="110"/>
      <c r="CX181" s="97"/>
    </row>
    <row r="182" spans="70:102" s="96" customFormat="1">
      <c r="BR182" s="110"/>
      <c r="CX182" s="97"/>
    </row>
    <row r="183" spans="70:102" s="96" customFormat="1">
      <c r="BR183" s="110"/>
      <c r="CX183" s="97"/>
    </row>
    <row r="184" spans="70:102" s="96" customFormat="1">
      <c r="BR184" s="110"/>
      <c r="CX184" s="97"/>
    </row>
    <row r="185" spans="70:102" s="96" customFormat="1">
      <c r="BR185" s="110"/>
      <c r="CX185" s="97"/>
    </row>
    <row r="186" spans="70:102" s="96" customFormat="1">
      <c r="BR186" s="110"/>
      <c r="CX186" s="97"/>
    </row>
    <row r="187" spans="70:102" s="96" customFormat="1">
      <c r="BR187" s="110"/>
      <c r="CX187" s="97"/>
    </row>
    <row r="188" spans="70:102" s="96" customFormat="1">
      <c r="BR188" s="110"/>
      <c r="CX188" s="97"/>
    </row>
    <row r="189" spans="70:102" s="96" customFormat="1">
      <c r="BR189" s="110"/>
      <c r="CX189" s="97"/>
    </row>
    <row r="190" spans="70:102" s="96" customFormat="1">
      <c r="BR190" s="110"/>
      <c r="CX190" s="97"/>
    </row>
    <row r="191" spans="70:102" s="96" customFormat="1">
      <c r="BR191" s="110"/>
      <c r="CX191" s="97"/>
    </row>
    <row r="192" spans="70:102" s="96" customFormat="1">
      <c r="BR192" s="110"/>
      <c r="CX192" s="97"/>
    </row>
    <row r="193" spans="70:102" s="96" customFormat="1">
      <c r="BR193" s="110"/>
      <c r="CX193" s="97"/>
    </row>
    <row r="194" spans="70:102" s="96" customFormat="1">
      <c r="BR194" s="110"/>
      <c r="CX194" s="97"/>
    </row>
    <row r="195" spans="70:102" s="96" customFormat="1">
      <c r="BR195" s="110"/>
      <c r="CX195" s="97"/>
    </row>
    <row r="196" spans="70:102" s="96" customFormat="1">
      <c r="BR196" s="110"/>
      <c r="CX196" s="97"/>
    </row>
    <row r="197" spans="70:102" s="96" customFormat="1">
      <c r="BR197" s="110"/>
      <c r="CX197" s="97"/>
    </row>
    <row r="198" spans="70:102" s="96" customFormat="1">
      <c r="BR198" s="110"/>
      <c r="CX198" s="97"/>
    </row>
    <row r="199" spans="70:102" s="96" customFormat="1">
      <c r="BR199" s="110"/>
      <c r="CX199" s="97"/>
    </row>
    <row r="200" spans="70:102" s="96" customFormat="1">
      <c r="BR200" s="110"/>
      <c r="CX200" s="97"/>
    </row>
    <row r="201" spans="70:102" s="96" customFormat="1">
      <c r="BR201" s="110"/>
      <c r="CX201" s="97"/>
    </row>
    <row r="202" spans="70:102" s="96" customFormat="1">
      <c r="BR202" s="110"/>
      <c r="CX202" s="97"/>
    </row>
    <row r="203" spans="70:102" s="96" customFormat="1">
      <c r="BR203" s="110"/>
      <c r="CX203" s="97"/>
    </row>
    <row r="204" spans="70:102" s="96" customFormat="1">
      <c r="BR204" s="110"/>
      <c r="CX204" s="97"/>
    </row>
    <row r="205" spans="70:102" s="96" customFormat="1">
      <c r="BR205" s="110"/>
      <c r="CX205" s="97"/>
    </row>
    <row r="206" spans="70:102" s="96" customFormat="1">
      <c r="BR206" s="110"/>
      <c r="CX206" s="97"/>
    </row>
    <row r="207" spans="70:102" s="96" customFormat="1">
      <c r="BR207" s="110"/>
      <c r="CX207" s="97"/>
    </row>
    <row r="208" spans="70:102" s="96" customFormat="1">
      <c r="BR208" s="110"/>
      <c r="CX208" s="97"/>
    </row>
    <row r="209" spans="70:102" s="96" customFormat="1">
      <c r="BR209" s="110"/>
      <c r="CX209" s="97"/>
    </row>
    <row r="210" spans="70:102" s="96" customFormat="1">
      <c r="BR210" s="110"/>
      <c r="CX210" s="97"/>
    </row>
    <row r="211" spans="70:102" s="96" customFormat="1">
      <c r="BR211" s="110"/>
      <c r="CX211" s="97"/>
    </row>
    <row r="212" spans="70:102" s="96" customFormat="1">
      <c r="BR212" s="110"/>
      <c r="CX212" s="97"/>
    </row>
    <row r="213" spans="70:102" s="96" customFormat="1">
      <c r="BR213" s="110"/>
      <c r="CX213" s="97"/>
    </row>
    <row r="214" spans="70:102" s="96" customFormat="1">
      <c r="BR214" s="110"/>
      <c r="CX214" s="97"/>
    </row>
    <row r="215" spans="70:102" s="96" customFormat="1">
      <c r="BR215" s="110"/>
      <c r="CX215" s="97"/>
    </row>
    <row r="216" spans="70:102" s="96" customFormat="1">
      <c r="BR216" s="110"/>
      <c r="CX216" s="97"/>
    </row>
    <row r="217" spans="70:102" s="96" customFormat="1">
      <c r="BR217" s="110"/>
      <c r="CX217" s="97"/>
    </row>
    <row r="218" spans="70:102" s="96" customFormat="1">
      <c r="BR218" s="110"/>
      <c r="CX218" s="97"/>
    </row>
    <row r="219" spans="70:102" s="96" customFormat="1">
      <c r="BR219" s="110"/>
      <c r="CX219" s="97"/>
    </row>
    <row r="220" spans="70:102" s="96" customFormat="1">
      <c r="BR220" s="110"/>
      <c r="CX220" s="97"/>
    </row>
    <row r="221" spans="70:102" s="96" customFormat="1">
      <c r="BR221" s="110"/>
      <c r="CX221" s="97"/>
    </row>
    <row r="222" spans="70:102" s="96" customFormat="1">
      <c r="BR222" s="110"/>
      <c r="CX222" s="97"/>
    </row>
    <row r="223" spans="70:102" s="96" customFormat="1">
      <c r="BR223" s="110"/>
      <c r="CX223" s="97"/>
    </row>
    <row r="224" spans="70:102" s="96" customFormat="1">
      <c r="BR224" s="110"/>
      <c r="CX224" s="97"/>
    </row>
    <row r="225" spans="70:102" s="96" customFormat="1">
      <c r="BR225" s="110"/>
      <c r="CX225" s="97"/>
    </row>
    <row r="226" spans="70:102" s="96" customFormat="1">
      <c r="BR226" s="110"/>
      <c r="CX226" s="97"/>
    </row>
    <row r="227" spans="70:102" s="96" customFormat="1">
      <c r="BR227" s="110"/>
      <c r="CX227" s="97"/>
    </row>
    <row r="228" spans="70:102" s="96" customFormat="1">
      <c r="BR228" s="110"/>
      <c r="CX228" s="97"/>
    </row>
    <row r="229" spans="70:102" s="96" customFormat="1">
      <c r="BR229" s="110"/>
      <c r="CX229" s="97"/>
    </row>
    <row r="230" spans="70:102" s="96" customFormat="1">
      <c r="BR230" s="110"/>
      <c r="CX230" s="97"/>
    </row>
    <row r="231" spans="70:102" s="96" customFormat="1">
      <c r="BR231" s="110"/>
      <c r="CX231" s="97"/>
    </row>
    <row r="232" spans="70:102" s="96" customFormat="1">
      <c r="BR232" s="110"/>
      <c r="CX232" s="97"/>
    </row>
    <row r="233" spans="70:102" s="96" customFormat="1">
      <c r="BR233" s="110"/>
      <c r="CX233" s="97"/>
    </row>
    <row r="234" spans="70:102" s="96" customFormat="1">
      <c r="BR234" s="110"/>
      <c r="CX234" s="97"/>
    </row>
    <row r="235" spans="70:102" s="96" customFormat="1">
      <c r="BR235" s="110"/>
      <c r="CX235" s="97"/>
    </row>
    <row r="236" spans="70:102" s="96" customFormat="1">
      <c r="BR236" s="110"/>
      <c r="CX236" s="97"/>
    </row>
    <row r="237" spans="70:102" s="96" customFormat="1">
      <c r="BR237" s="110"/>
      <c r="CX237" s="97"/>
    </row>
    <row r="238" spans="70:102" s="96" customFormat="1">
      <c r="BR238" s="110"/>
      <c r="CX238" s="97"/>
    </row>
    <row r="239" spans="70:102" s="96" customFormat="1">
      <c r="BR239" s="110"/>
      <c r="CX239" s="97"/>
    </row>
    <row r="240" spans="70:102" s="96" customFormat="1">
      <c r="BR240" s="110"/>
      <c r="CX240" s="97"/>
    </row>
    <row r="241" spans="70:102" s="96" customFormat="1">
      <c r="BR241" s="110"/>
      <c r="CX241" s="97"/>
    </row>
    <row r="242" spans="70:102" s="96" customFormat="1">
      <c r="BR242" s="110"/>
      <c r="CX242" s="97"/>
    </row>
    <row r="243" spans="70:102" s="96" customFormat="1">
      <c r="BR243" s="110"/>
      <c r="CX243" s="97"/>
    </row>
    <row r="244" spans="70:102" s="96" customFormat="1">
      <c r="BR244" s="110"/>
      <c r="CX244" s="97"/>
    </row>
    <row r="245" spans="70:102" s="96" customFormat="1">
      <c r="BR245" s="110"/>
      <c r="CX245" s="97"/>
    </row>
    <row r="246" spans="70:102" s="96" customFormat="1">
      <c r="BR246" s="110"/>
      <c r="CX246" s="97"/>
    </row>
    <row r="247" spans="70:102" s="96" customFormat="1">
      <c r="BR247" s="110"/>
      <c r="CX247" s="97"/>
    </row>
    <row r="248" spans="70:102" s="96" customFormat="1">
      <c r="BR248" s="110"/>
      <c r="CX248" s="97"/>
    </row>
    <row r="249" spans="70:102" s="96" customFormat="1">
      <c r="BR249" s="110"/>
      <c r="CX249" s="97"/>
    </row>
    <row r="250" spans="70:102" s="96" customFormat="1">
      <c r="BR250" s="110"/>
      <c r="CX250" s="97"/>
    </row>
    <row r="251" spans="70:102" s="96" customFormat="1">
      <c r="BR251" s="110"/>
      <c r="CX251" s="97"/>
    </row>
    <row r="252" spans="70:102" s="96" customFormat="1">
      <c r="BR252" s="110"/>
      <c r="CX252" s="97"/>
    </row>
    <row r="253" spans="70:102" s="96" customFormat="1">
      <c r="BR253" s="110"/>
      <c r="CX253" s="97"/>
    </row>
    <row r="254" spans="70:102" s="96" customFormat="1">
      <c r="BR254" s="110"/>
      <c r="CX254" s="97"/>
    </row>
    <row r="255" spans="70:102" s="96" customFormat="1">
      <c r="BR255" s="110"/>
      <c r="CX255" s="97"/>
    </row>
    <row r="256" spans="70:102" s="96" customFormat="1">
      <c r="BR256" s="110"/>
      <c r="CX256" s="97"/>
    </row>
    <row r="257" spans="70:102" s="96" customFormat="1">
      <c r="BR257" s="110"/>
      <c r="CX257" s="97"/>
    </row>
    <row r="258" spans="70:102" s="96" customFormat="1">
      <c r="BR258" s="110"/>
      <c r="CX258" s="97"/>
    </row>
    <row r="259" spans="70:102" s="96" customFormat="1">
      <c r="BR259" s="110"/>
      <c r="CX259" s="97"/>
    </row>
    <row r="260" spans="70:102" s="96" customFormat="1">
      <c r="BR260" s="110"/>
      <c r="CX260" s="97"/>
    </row>
    <row r="261" spans="70:102" s="96" customFormat="1">
      <c r="BR261" s="110"/>
      <c r="CX261" s="97"/>
    </row>
    <row r="262" spans="70:102" s="96" customFormat="1">
      <c r="BR262" s="110"/>
      <c r="CX262" s="97"/>
    </row>
    <row r="263" spans="70:102" s="96" customFormat="1">
      <c r="BR263" s="110"/>
      <c r="CX263" s="97"/>
    </row>
    <row r="264" spans="70:102" s="96" customFormat="1">
      <c r="BR264" s="110"/>
      <c r="CX264" s="97"/>
    </row>
    <row r="265" spans="70:102" s="96" customFormat="1">
      <c r="BR265" s="110"/>
      <c r="CX265" s="97"/>
    </row>
    <row r="266" spans="70:102" s="96" customFormat="1">
      <c r="BR266" s="110"/>
      <c r="CX266" s="97"/>
    </row>
    <row r="267" spans="70:102" s="96" customFormat="1">
      <c r="BR267" s="110"/>
      <c r="CX267" s="97"/>
    </row>
    <row r="268" spans="70:102" s="96" customFormat="1">
      <c r="BR268" s="110"/>
      <c r="CX268" s="97"/>
    </row>
    <row r="269" spans="70:102" s="96" customFormat="1">
      <c r="BR269" s="110"/>
      <c r="CX269" s="97"/>
    </row>
    <row r="270" spans="70:102" s="96" customFormat="1">
      <c r="BR270" s="110"/>
      <c r="CX270" s="97"/>
    </row>
    <row r="271" spans="70:102" s="96" customFormat="1">
      <c r="BR271" s="110"/>
      <c r="CX271" s="97"/>
    </row>
    <row r="272" spans="70:102" s="96" customFormat="1">
      <c r="BR272" s="110"/>
      <c r="CX272" s="97"/>
    </row>
    <row r="273" spans="70:102" s="96" customFormat="1">
      <c r="BR273" s="110"/>
      <c r="CX273" s="97"/>
    </row>
    <row r="274" spans="70:102" s="96" customFormat="1">
      <c r="BR274" s="110"/>
      <c r="CX274" s="97"/>
    </row>
    <row r="275" spans="70:102" s="96" customFormat="1">
      <c r="BR275" s="110"/>
      <c r="CX275" s="97"/>
    </row>
    <row r="276" spans="70:102" s="96" customFormat="1">
      <c r="BR276" s="110"/>
      <c r="CX276" s="97"/>
    </row>
    <row r="277" spans="70:102" s="96" customFormat="1">
      <c r="BR277" s="110"/>
      <c r="CX277" s="97"/>
    </row>
    <row r="278" spans="70:102" s="96" customFormat="1">
      <c r="BR278" s="110"/>
      <c r="CX278" s="97"/>
    </row>
    <row r="279" spans="70:102" s="96" customFormat="1">
      <c r="BR279" s="110"/>
      <c r="CX279" s="97"/>
    </row>
    <row r="280" spans="70:102" s="96" customFormat="1">
      <c r="BR280" s="110"/>
      <c r="CX280" s="97"/>
    </row>
    <row r="281" spans="70:102" s="96" customFormat="1">
      <c r="BR281" s="110"/>
      <c r="CX281" s="97"/>
    </row>
    <row r="282" spans="70:102" s="96" customFormat="1">
      <c r="BR282" s="110"/>
      <c r="CX282" s="97"/>
    </row>
    <row r="283" spans="70:102" s="96" customFormat="1">
      <c r="BR283" s="110"/>
      <c r="CX283" s="97"/>
    </row>
    <row r="284" spans="70:102" s="96" customFormat="1">
      <c r="BR284" s="110"/>
      <c r="CX284" s="97"/>
    </row>
    <row r="285" spans="70:102" s="96" customFormat="1">
      <c r="BR285" s="110"/>
      <c r="CX285" s="97"/>
    </row>
    <row r="286" spans="70:102" s="96" customFormat="1">
      <c r="BR286" s="110"/>
      <c r="CX286" s="97"/>
    </row>
    <row r="287" spans="70:102" s="96" customFormat="1">
      <c r="BR287" s="110"/>
      <c r="CX287" s="97"/>
    </row>
    <row r="288" spans="70:102" s="96" customFormat="1">
      <c r="BR288" s="110"/>
      <c r="CX288" s="97"/>
    </row>
    <row r="289" spans="70:102" s="96" customFormat="1">
      <c r="BR289" s="110"/>
      <c r="CX289" s="97"/>
    </row>
    <row r="290" spans="70:102" s="96" customFormat="1">
      <c r="BR290" s="110"/>
      <c r="CX290" s="97"/>
    </row>
    <row r="291" spans="70:102" s="96" customFormat="1">
      <c r="BR291" s="110"/>
      <c r="CX291" s="97"/>
    </row>
    <row r="292" spans="70:102" s="96" customFormat="1">
      <c r="BR292" s="110"/>
      <c r="CX292" s="97"/>
    </row>
    <row r="293" spans="70:102" s="96" customFormat="1">
      <c r="BR293" s="110"/>
      <c r="CX293" s="97"/>
    </row>
    <row r="294" spans="70:102" s="96" customFormat="1">
      <c r="BR294" s="110"/>
      <c r="CX294" s="97"/>
    </row>
    <row r="295" spans="70:102" s="96" customFormat="1">
      <c r="BR295" s="110"/>
      <c r="CX295" s="97"/>
    </row>
    <row r="296" spans="70:102" s="96" customFormat="1">
      <c r="BR296" s="110"/>
      <c r="CX296" s="97"/>
    </row>
    <row r="297" spans="70:102" s="96" customFormat="1">
      <c r="BR297" s="110"/>
      <c r="CX297" s="97"/>
    </row>
    <row r="298" spans="70:102" s="96" customFormat="1">
      <c r="BR298" s="110"/>
      <c r="CX298" s="97"/>
    </row>
    <row r="299" spans="70:102" s="96" customFormat="1">
      <c r="BR299" s="110"/>
      <c r="CX299" s="97"/>
    </row>
    <row r="300" spans="70:102" s="96" customFormat="1">
      <c r="BR300" s="110"/>
      <c r="CX300" s="97"/>
    </row>
    <row r="301" spans="70:102" s="96" customFormat="1">
      <c r="BR301" s="110"/>
      <c r="CX301" s="97"/>
    </row>
    <row r="302" spans="70:102" s="96" customFormat="1">
      <c r="BR302" s="110"/>
      <c r="CX302" s="97"/>
    </row>
    <row r="303" spans="70:102" s="96" customFormat="1">
      <c r="BR303" s="110"/>
      <c r="CX303" s="97"/>
    </row>
    <row r="304" spans="70:102" s="96" customFormat="1">
      <c r="BR304" s="110"/>
      <c r="CX304" s="97"/>
    </row>
    <row r="305" spans="70:102" s="96" customFormat="1">
      <c r="BR305" s="110"/>
      <c r="CX305" s="97"/>
    </row>
    <row r="306" spans="70:102" s="96" customFormat="1">
      <c r="BR306" s="110"/>
      <c r="CX306" s="97"/>
    </row>
    <row r="307" spans="70:102" s="96" customFormat="1">
      <c r="BR307" s="110"/>
      <c r="CX307" s="97"/>
    </row>
    <row r="308" spans="70:102" s="96" customFormat="1">
      <c r="BR308" s="110"/>
      <c r="CX308" s="97"/>
    </row>
    <row r="309" spans="70:102" s="96" customFormat="1">
      <c r="BR309" s="110"/>
      <c r="CX309" s="97"/>
    </row>
    <row r="310" spans="70:102" s="96" customFormat="1">
      <c r="BR310" s="110"/>
      <c r="CX310" s="97"/>
    </row>
    <row r="311" spans="70:102" s="96" customFormat="1">
      <c r="BR311" s="110"/>
      <c r="CX311" s="97"/>
    </row>
    <row r="312" spans="70:102" s="96" customFormat="1">
      <c r="BR312" s="110"/>
      <c r="CX312" s="97"/>
    </row>
    <row r="313" spans="70:102" s="96" customFormat="1">
      <c r="BR313" s="110"/>
      <c r="CX313" s="97"/>
    </row>
    <row r="314" spans="70:102" s="96" customFormat="1">
      <c r="BR314" s="110"/>
      <c r="CX314" s="97"/>
    </row>
    <row r="315" spans="70:102" s="96" customFormat="1">
      <c r="BR315" s="110"/>
      <c r="CX315" s="97"/>
    </row>
    <row r="316" spans="70:102" s="96" customFormat="1">
      <c r="BR316" s="110"/>
      <c r="CX316" s="97"/>
    </row>
    <row r="317" spans="70:102" s="96" customFormat="1">
      <c r="BR317" s="110"/>
      <c r="CX317" s="97"/>
    </row>
    <row r="318" spans="70:102" s="96" customFormat="1">
      <c r="BR318" s="110"/>
      <c r="CX318" s="97"/>
    </row>
    <row r="319" spans="70:102" s="96" customFormat="1">
      <c r="BR319" s="110"/>
      <c r="CX319" s="97"/>
    </row>
    <row r="320" spans="70:102" s="96" customFormat="1">
      <c r="BR320" s="110"/>
      <c r="CX320" s="97"/>
    </row>
    <row r="321" spans="70:102" s="96" customFormat="1">
      <c r="BR321" s="110"/>
      <c r="CX321" s="97"/>
    </row>
    <row r="322" spans="70:102" s="96" customFormat="1">
      <c r="BR322" s="110"/>
      <c r="CX322" s="97"/>
    </row>
    <row r="323" spans="70:102" s="96" customFormat="1">
      <c r="BR323" s="110"/>
      <c r="CX323" s="97"/>
    </row>
    <row r="324" spans="70:102" s="96" customFormat="1">
      <c r="BR324" s="110"/>
      <c r="CX324" s="97"/>
    </row>
    <row r="325" spans="70:102" s="96" customFormat="1">
      <c r="BR325" s="110"/>
      <c r="CX325" s="97"/>
    </row>
    <row r="326" spans="70:102" s="96" customFormat="1">
      <c r="BR326" s="110"/>
      <c r="CX326" s="97"/>
    </row>
    <row r="327" spans="70:102" s="96" customFormat="1">
      <c r="BR327" s="110"/>
      <c r="CX327" s="97"/>
    </row>
    <row r="328" spans="70:102" s="96" customFormat="1">
      <c r="BR328" s="110"/>
      <c r="CX328" s="97"/>
    </row>
    <row r="329" spans="70:102" s="96" customFormat="1">
      <c r="BR329" s="110"/>
      <c r="CX329" s="97"/>
    </row>
    <row r="330" spans="70:102" s="96" customFormat="1">
      <c r="BR330" s="110"/>
      <c r="CX330" s="97"/>
    </row>
    <row r="331" spans="70:102" s="96" customFormat="1">
      <c r="BR331" s="110"/>
      <c r="CX331" s="97"/>
    </row>
    <row r="332" spans="70:102" s="96" customFormat="1">
      <c r="BR332" s="110"/>
      <c r="CX332" s="97"/>
    </row>
    <row r="333" spans="70:102" s="96" customFormat="1">
      <c r="BR333" s="110"/>
      <c r="CX333" s="97"/>
    </row>
    <row r="334" spans="70:102" s="96" customFormat="1">
      <c r="BR334" s="110"/>
      <c r="CX334" s="97"/>
    </row>
    <row r="335" spans="70:102" s="96" customFormat="1">
      <c r="BR335" s="110"/>
      <c r="CX335" s="97"/>
    </row>
    <row r="336" spans="70:102" s="96" customFormat="1">
      <c r="BR336" s="110"/>
      <c r="CX336" s="97"/>
    </row>
    <row r="337" spans="70:102" s="96" customFormat="1">
      <c r="BR337" s="110"/>
      <c r="CX337" s="97"/>
    </row>
    <row r="338" spans="70:102" s="96" customFormat="1">
      <c r="BR338" s="110"/>
      <c r="CX338" s="97"/>
    </row>
    <row r="339" spans="70:102" s="96" customFormat="1">
      <c r="BR339" s="110"/>
      <c r="CX339" s="97"/>
    </row>
    <row r="340" spans="70:102" s="96" customFormat="1">
      <c r="BR340" s="110"/>
      <c r="CX340" s="97"/>
    </row>
    <row r="341" spans="70:102" s="96" customFormat="1">
      <c r="BR341" s="110"/>
      <c r="CX341" s="97"/>
    </row>
    <row r="342" spans="70:102" s="96" customFormat="1">
      <c r="BR342" s="110"/>
      <c r="CX342" s="97"/>
    </row>
    <row r="343" spans="70:102" s="96" customFormat="1">
      <c r="BR343" s="110"/>
      <c r="CX343" s="97"/>
    </row>
    <row r="344" spans="70:102" s="96" customFormat="1">
      <c r="BR344" s="110"/>
      <c r="CX344" s="97"/>
    </row>
    <row r="345" spans="70:102" s="96" customFormat="1">
      <c r="BR345" s="110"/>
      <c r="CX345" s="97"/>
    </row>
    <row r="346" spans="70:102" s="96" customFormat="1">
      <c r="BR346" s="110"/>
      <c r="CX346" s="97"/>
    </row>
    <row r="347" spans="70:102" s="96" customFormat="1">
      <c r="BR347" s="110"/>
      <c r="CX347" s="97"/>
    </row>
    <row r="348" spans="70:102" s="96" customFormat="1">
      <c r="BR348" s="110"/>
      <c r="CX348" s="97"/>
    </row>
    <row r="349" spans="70:102" s="96" customFormat="1">
      <c r="BR349" s="110"/>
      <c r="CX349" s="97"/>
    </row>
    <row r="350" spans="70:102" s="96" customFormat="1">
      <c r="BR350" s="110"/>
      <c r="CX350" s="97"/>
    </row>
    <row r="351" spans="70:102" s="96" customFormat="1">
      <c r="BR351" s="110"/>
      <c r="CX351" s="97"/>
    </row>
    <row r="352" spans="70:102" s="96" customFormat="1">
      <c r="BR352" s="110"/>
      <c r="CX352" s="97"/>
    </row>
    <row r="353" spans="70:102" s="96" customFormat="1">
      <c r="BR353" s="110"/>
      <c r="CX353" s="97"/>
    </row>
    <row r="354" spans="70:102" s="96" customFormat="1">
      <c r="BR354" s="110"/>
      <c r="CX354" s="97"/>
    </row>
    <row r="355" spans="70:102" s="96" customFormat="1">
      <c r="BR355" s="110"/>
      <c r="CX355" s="97"/>
    </row>
    <row r="356" spans="70:102" s="96" customFormat="1">
      <c r="BR356" s="110"/>
      <c r="CX356" s="97"/>
    </row>
    <row r="357" spans="70:102" s="96" customFormat="1">
      <c r="BR357" s="110"/>
      <c r="CX357" s="97"/>
    </row>
    <row r="358" spans="70:102" s="96" customFormat="1">
      <c r="BR358" s="110"/>
      <c r="CX358" s="97"/>
    </row>
    <row r="359" spans="70:102" s="96" customFormat="1">
      <c r="BR359" s="110"/>
      <c r="CX359" s="97"/>
    </row>
    <row r="360" spans="70:102" s="96" customFormat="1">
      <c r="BR360" s="110"/>
      <c r="CX360" s="97"/>
    </row>
    <row r="361" spans="70:102" s="96" customFormat="1">
      <c r="BR361" s="110"/>
      <c r="CX361" s="97"/>
    </row>
    <row r="362" spans="70:102" s="96" customFormat="1">
      <c r="BR362" s="110"/>
      <c r="CX362" s="97"/>
    </row>
    <row r="363" spans="70:102" s="96" customFormat="1">
      <c r="BR363" s="110"/>
      <c r="CX363" s="97"/>
    </row>
    <row r="364" spans="70:102" s="96" customFormat="1">
      <c r="BR364" s="110"/>
      <c r="CX364" s="97"/>
    </row>
    <row r="365" spans="70:102" s="96" customFormat="1">
      <c r="BR365" s="110"/>
      <c r="CX365" s="97"/>
    </row>
    <row r="366" spans="70:102" s="96" customFormat="1">
      <c r="BR366" s="110"/>
      <c r="CX366" s="97"/>
    </row>
    <row r="367" spans="70:102" s="96" customFormat="1">
      <c r="BR367" s="110"/>
      <c r="CX367" s="97"/>
    </row>
    <row r="368" spans="70:102" s="96" customFormat="1">
      <c r="BR368" s="110"/>
      <c r="CX368" s="97"/>
    </row>
    <row r="369" spans="70:102" s="96" customFormat="1">
      <c r="BR369" s="110"/>
      <c r="CX369" s="97"/>
    </row>
    <row r="370" spans="70:102" s="96" customFormat="1">
      <c r="BR370" s="110"/>
      <c r="CX370" s="97"/>
    </row>
    <row r="371" spans="70:102" s="96" customFormat="1">
      <c r="BR371" s="110"/>
      <c r="CX371" s="97"/>
    </row>
    <row r="372" spans="70:102" s="96" customFormat="1">
      <c r="BR372" s="110"/>
      <c r="CX372" s="97"/>
    </row>
    <row r="373" spans="70:102" s="96" customFormat="1">
      <c r="BR373" s="110"/>
      <c r="CX373" s="97"/>
    </row>
    <row r="374" spans="70:102" s="96" customFormat="1">
      <c r="BR374" s="110"/>
      <c r="CX374" s="97"/>
    </row>
    <row r="375" spans="70:102" s="96" customFormat="1">
      <c r="BR375" s="110"/>
      <c r="CX375" s="97"/>
    </row>
    <row r="376" spans="70:102" s="96" customFormat="1">
      <c r="BR376" s="110"/>
      <c r="CX376" s="97"/>
    </row>
    <row r="377" spans="70:102" s="96" customFormat="1">
      <c r="BR377" s="110"/>
      <c r="CX377" s="97"/>
    </row>
    <row r="378" spans="70:102" s="96" customFormat="1">
      <c r="BR378" s="110"/>
      <c r="CX378" s="97"/>
    </row>
    <row r="379" spans="70:102" s="96" customFormat="1">
      <c r="BR379" s="110"/>
      <c r="CX379" s="97"/>
    </row>
    <row r="380" spans="70:102" s="96" customFormat="1">
      <c r="BR380" s="110"/>
      <c r="CX380" s="97"/>
    </row>
    <row r="381" spans="70:102" s="96" customFormat="1">
      <c r="BR381" s="110"/>
      <c r="CX381" s="97"/>
    </row>
    <row r="382" spans="70:102" s="96" customFormat="1">
      <c r="BR382" s="110"/>
      <c r="CX382" s="97"/>
    </row>
    <row r="383" spans="70:102" s="96" customFormat="1">
      <c r="BR383" s="110"/>
      <c r="CX383" s="97"/>
    </row>
    <row r="384" spans="70:102" s="96" customFormat="1">
      <c r="BR384" s="110"/>
      <c r="CX384" s="97"/>
    </row>
    <row r="385" spans="70:102" s="96" customFormat="1">
      <c r="BR385" s="110"/>
      <c r="CX385" s="97"/>
    </row>
    <row r="386" spans="70:102" s="96" customFormat="1">
      <c r="BR386" s="110"/>
      <c r="CX386" s="97"/>
    </row>
    <row r="387" spans="70:102" s="96" customFormat="1">
      <c r="BR387" s="110"/>
      <c r="CX387" s="97"/>
    </row>
    <row r="388" spans="70:102" s="96" customFormat="1">
      <c r="BR388" s="110"/>
      <c r="CX388" s="97"/>
    </row>
    <row r="389" spans="70:102" s="96" customFormat="1">
      <c r="BR389" s="110"/>
      <c r="CX389" s="97"/>
    </row>
    <row r="390" spans="70:102" s="96" customFormat="1">
      <c r="BR390" s="110"/>
      <c r="CX390" s="97"/>
    </row>
    <row r="391" spans="70:102" s="96" customFormat="1">
      <c r="BR391" s="110"/>
      <c r="CX391" s="97"/>
    </row>
    <row r="392" spans="70:102" s="96" customFormat="1">
      <c r="BR392" s="110"/>
      <c r="CX392" s="97"/>
    </row>
    <row r="393" spans="70:102" s="96" customFormat="1">
      <c r="BR393" s="110"/>
      <c r="CX393" s="97"/>
    </row>
    <row r="394" spans="70:102" s="96" customFormat="1">
      <c r="BR394" s="110"/>
      <c r="CX394" s="97"/>
    </row>
    <row r="395" spans="70:102" s="96" customFormat="1">
      <c r="BR395" s="110"/>
      <c r="CX395" s="97"/>
    </row>
    <row r="396" spans="70:102" s="96" customFormat="1">
      <c r="BR396" s="110"/>
      <c r="CX396" s="97"/>
    </row>
    <row r="397" spans="70:102" s="96" customFormat="1">
      <c r="BR397" s="110"/>
      <c r="CX397" s="97"/>
    </row>
    <row r="398" spans="70:102" s="96" customFormat="1">
      <c r="BR398" s="110"/>
      <c r="CX398" s="97"/>
    </row>
    <row r="399" spans="70:102" s="96" customFormat="1">
      <c r="BR399" s="110"/>
      <c r="CX399" s="97"/>
    </row>
    <row r="400" spans="70:102" s="96" customFormat="1">
      <c r="BR400" s="110"/>
      <c r="CX400" s="97"/>
    </row>
    <row r="401" spans="70:102" s="96" customFormat="1">
      <c r="BR401" s="110"/>
      <c r="CX401" s="97"/>
    </row>
    <row r="402" spans="70:102" s="96" customFormat="1">
      <c r="BR402" s="110"/>
      <c r="CX402" s="97"/>
    </row>
    <row r="403" spans="70:102" s="96" customFormat="1">
      <c r="BR403" s="110"/>
      <c r="CX403" s="97"/>
    </row>
    <row r="404" spans="70:102" s="96" customFormat="1">
      <c r="BR404" s="110"/>
      <c r="CX404" s="97"/>
    </row>
    <row r="405" spans="70:102" s="96" customFormat="1">
      <c r="BR405" s="110"/>
      <c r="CX405" s="97"/>
    </row>
    <row r="406" spans="70:102" s="96" customFormat="1">
      <c r="BR406" s="110"/>
      <c r="CX406" s="97"/>
    </row>
    <row r="407" spans="70:102" s="96" customFormat="1">
      <c r="BR407" s="110"/>
      <c r="CX407" s="97"/>
    </row>
    <row r="408" spans="70:102" s="96" customFormat="1">
      <c r="BR408" s="110"/>
      <c r="CX408" s="97"/>
    </row>
    <row r="409" spans="70:102" s="96" customFormat="1">
      <c r="BR409" s="110"/>
      <c r="CX409" s="97"/>
    </row>
    <row r="410" spans="70:102" s="96" customFormat="1">
      <c r="BR410" s="110"/>
      <c r="CX410" s="97"/>
    </row>
    <row r="411" spans="70:102" s="96" customFormat="1">
      <c r="BR411" s="110"/>
      <c r="CX411" s="97"/>
    </row>
    <row r="412" spans="70:102" s="96" customFormat="1">
      <c r="BR412" s="110"/>
      <c r="CX412" s="97"/>
    </row>
    <row r="413" spans="70:102" s="96" customFormat="1">
      <c r="BR413" s="110"/>
      <c r="CX413" s="97"/>
    </row>
    <row r="414" spans="70:102" s="96" customFormat="1">
      <c r="BR414" s="110"/>
      <c r="CX414" s="97"/>
    </row>
    <row r="415" spans="70:102" s="96" customFormat="1">
      <c r="BR415" s="110"/>
      <c r="CX415" s="97"/>
    </row>
    <row r="416" spans="70:102" s="96" customFormat="1">
      <c r="BR416" s="110"/>
      <c r="CX416" s="97"/>
    </row>
    <row r="417" spans="70:102" s="96" customFormat="1">
      <c r="BR417" s="110"/>
      <c r="CX417" s="97"/>
    </row>
    <row r="418" spans="70:102" s="96" customFormat="1">
      <c r="BR418" s="110"/>
      <c r="CX418" s="97"/>
    </row>
    <row r="419" spans="70:102" s="96" customFormat="1">
      <c r="BR419" s="110"/>
      <c r="CX419" s="97"/>
    </row>
    <row r="420" spans="70:102" s="96" customFormat="1">
      <c r="BR420" s="110"/>
      <c r="CX420" s="97"/>
    </row>
    <row r="421" spans="70:102" s="96" customFormat="1">
      <c r="BR421" s="110"/>
      <c r="CX421" s="97"/>
    </row>
    <row r="422" spans="70:102" s="96" customFormat="1">
      <c r="BR422" s="110"/>
      <c r="CX422" s="97"/>
    </row>
    <row r="423" spans="70:102" s="96" customFormat="1">
      <c r="BR423" s="110"/>
      <c r="CX423" s="97"/>
    </row>
    <row r="424" spans="70:102" s="96" customFormat="1">
      <c r="BR424" s="110"/>
      <c r="CX424" s="97"/>
    </row>
    <row r="425" spans="70:102" s="96" customFormat="1">
      <c r="BR425" s="110"/>
      <c r="CX425" s="97"/>
    </row>
    <row r="426" spans="70:102" s="96" customFormat="1">
      <c r="BR426" s="110"/>
      <c r="CX426" s="97"/>
    </row>
    <row r="427" spans="70:102" s="96" customFormat="1">
      <c r="BR427" s="110"/>
      <c r="CX427" s="97"/>
    </row>
    <row r="428" spans="70:102" s="96" customFormat="1">
      <c r="BR428" s="110"/>
      <c r="CX428" s="97"/>
    </row>
    <row r="429" spans="70:102" s="96" customFormat="1">
      <c r="BR429" s="110"/>
      <c r="CX429" s="97"/>
    </row>
    <row r="430" spans="70:102" s="96" customFormat="1">
      <c r="BR430" s="110"/>
      <c r="CX430" s="97"/>
    </row>
    <row r="431" spans="70:102" s="96" customFormat="1">
      <c r="BR431" s="110"/>
      <c r="CX431" s="97"/>
    </row>
    <row r="432" spans="70:102" s="96" customFormat="1">
      <c r="BR432" s="110"/>
      <c r="CX432" s="97"/>
    </row>
    <row r="433" spans="70:102" s="96" customFormat="1">
      <c r="BR433" s="110"/>
      <c r="CX433" s="97"/>
    </row>
    <row r="434" spans="70:102" s="96" customFormat="1">
      <c r="BR434" s="110"/>
      <c r="CX434" s="97"/>
    </row>
    <row r="435" spans="70:102" s="96" customFormat="1">
      <c r="BR435" s="110"/>
      <c r="CX435" s="97"/>
    </row>
    <row r="436" spans="70:102" s="96" customFormat="1">
      <c r="BR436" s="110"/>
      <c r="CX436" s="97"/>
    </row>
    <row r="437" spans="70:102" s="96" customFormat="1">
      <c r="BR437" s="110"/>
      <c r="CX437" s="97"/>
    </row>
    <row r="438" spans="70:102" s="96" customFormat="1">
      <c r="BR438" s="110"/>
      <c r="CX438" s="97"/>
    </row>
    <row r="439" spans="70:102" s="96" customFormat="1">
      <c r="BR439" s="110"/>
      <c r="CX439" s="97"/>
    </row>
    <row r="440" spans="70:102" s="96" customFormat="1">
      <c r="BR440" s="110"/>
      <c r="CX440" s="97"/>
    </row>
    <row r="441" spans="70:102" s="96" customFormat="1">
      <c r="BR441" s="110"/>
      <c r="CX441" s="97"/>
    </row>
    <row r="442" spans="70:102" s="96" customFormat="1">
      <c r="BR442" s="110"/>
      <c r="CX442" s="97"/>
    </row>
    <row r="443" spans="70:102" s="96" customFormat="1">
      <c r="BR443" s="110"/>
      <c r="CX443" s="97"/>
    </row>
    <row r="444" spans="70:102" s="96" customFormat="1">
      <c r="BR444" s="110"/>
      <c r="CX444" s="97"/>
    </row>
    <row r="445" spans="70:102" s="96" customFormat="1">
      <c r="BR445" s="110"/>
      <c r="CX445" s="97"/>
    </row>
    <row r="446" spans="70:102" s="96" customFormat="1">
      <c r="BR446" s="110"/>
      <c r="CX446" s="97"/>
    </row>
    <row r="447" spans="70:102" s="96" customFormat="1">
      <c r="BR447" s="110"/>
      <c r="CX447" s="97"/>
    </row>
    <row r="448" spans="70:102" s="96" customFormat="1">
      <c r="BR448" s="110"/>
      <c r="CX448" s="97"/>
    </row>
    <row r="449" spans="70:102" s="96" customFormat="1">
      <c r="BR449" s="110"/>
      <c r="CX449" s="97"/>
    </row>
    <row r="450" spans="70:102" s="96" customFormat="1">
      <c r="BR450" s="110"/>
      <c r="CX450" s="97"/>
    </row>
    <row r="451" spans="70:102" s="96" customFormat="1">
      <c r="BR451" s="110"/>
      <c r="CX451" s="97"/>
    </row>
    <row r="452" spans="70:102" s="96" customFormat="1">
      <c r="BR452" s="110"/>
      <c r="CX452" s="97"/>
    </row>
    <row r="453" spans="70:102" s="96" customFormat="1">
      <c r="BR453" s="110"/>
      <c r="CX453" s="97"/>
    </row>
    <row r="454" spans="70:102" s="96" customFormat="1">
      <c r="BR454" s="110"/>
      <c r="CX454" s="97"/>
    </row>
    <row r="455" spans="70:102" s="96" customFormat="1">
      <c r="BR455" s="110"/>
      <c r="CX455" s="97"/>
    </row>
    <row r="456" spans="70:102" s="96" customFormat="1">
      <c r="BR456" s="110"/>
      <c r="CX456" s="97"/>
    </row>
    <row r="457" spans="70:102" s="96" customFormat="1">
      <c r="BR457" s="110"/>
      <c r="CX457" s="97"/>
    </row>
    <row r="458" spans="70:102" s="96" customFormat="1">
      <c r="BR458" s="110"/>
      <c r="CX458" s="97"/>
    </row>
    <row r="459" spans="70:102" s="96" customFormat="1">
      <c r="BR459" s="110"/>
      <c r="CX459" s="97"/>
    </row>
    <row r="460" spans="70:102" s="96" customFormat="1">
      <c r="BR460" s="110"/>
      <c r="CX460" s="97"/>
    </row>
    <row r="461" spans="70:102" s="96" customFormat="1">
      <c r="BR461" s="110"/>
      <c r="CX461" s="97"/>
    </row>
    <row r="462" spans="70:102" s="96" customFormat="1">
      <c r="BR462" s="110"/>
      <c r="CX462" s="97"/>
    </row>
    <row r="463" spans="70:102" s="96" customFormat="1">
      <c r="BR463" s="110"/>
      <c r="CX463" s="97"/>
    </row>
    <row r="464" spans="70:102" s="96" customFormat="1">
      <c r="BR464" s="110"/>
      <c r="CX464" s="97"/>
    </row>
    <row r="465" spans="70:102" s="96" customFormat="1">
      <c r="BR465" s="110"/>
      <c r="CX465" s="97"/>
    </row>
    <row r="466" spans="70:102" s="96" customFormat="1">
      <c r="BR466" s="110"/>
      <c r="CX466" s="97"/>
    </row>
    <row r="467" spans="70:102" s="96" customFormat="1">
      <c r="BR467" s="110"/>
      <c r="CX467" s="97"/>
    </row>
    <row r="468" spans="70:102" s="96" customFormat="1">
      <c r="BR468" s="110"/>
      <c r="CX468" s="97"/>
    </row>
    <row r="469" spans="70:102" s="96" customFormat="1">
      <c r="BR469" s="110"/>
      <c r="CX469" s="97"/>
    </row>
    <row r="470" spans="70:102" s="96" customFormat="1">
      <c r="BR470" s="110"/>
      <c r="CX470" s="97"/>
    </row>
    <row r="471" spans="70:102" s="96" customFormat="1">
      <c r="BR471" s="110"/>
      <c r="CX471" s="97"/>
    </row>
    <row r="472" spans="70:102" s="96" customFormat="1">
      <c r="BR472" s="110"/>
      <c r="CX472" s="97"/>
    </row>
    <row r="473" spans="70:102" s="96" customFormat="1">
      <c r="BR473" s="110"/>
      <c r="CX473" s="97"/>
    </row>
    <row r="474" spans="70:102" s="96" customFormat="1">
      <c r="BR474" s="110"/>
      <c r="CX474" s="97"/>
    </row>
    <row r="475" spans="70:102" s="96" customFormat="1">
      <c r="BR475" s="110"/>
      <c r="CX475" s="97"/>
    </row>
    <row r="476" spans="70:102" s="96" customFormat="1">
      <c r="BR476" s="110"/>
      <c r="CX476" s="97"/>
    </row>
    <row r="477" spans="70:102" s="96" customFormat="1">
      <c r="BR477" s="110"/>
      <c r="CX477" s="97"/>
    </row>
    <row r="478" spans="70:102" s="96" customFormat="1">
      <c r="BR478" s="110"/>
      <c r="CX478" s="97"/>
    </row>
    <row r="479" spans="70:102" s="96" customFormat="1">
      <c r="BR479" s="110"/>
      <c r="CX479" s="97"/>
    </row>
    <row r="480" spans="70:102" s="96" customFormat="1">
      <c r="BR480" s="110"/>
      <c r="CX480" s="97"/>
    </row>
    <row r="481" spans="70:102" s="96" customFormat="1">
      <c r="BR481" s="110"/>
      <c r="CX481" s="97"/>
    </row>
    <row r="482" spans="70:102" s="96" customFormat="1">
      <c r="BR482" s="110"/>
      <c r="CX482" s="97"/>
    </row>
    <row r="483" spans="70:102" s="96" customFormat="1">
      <c r="BR483" s="110"/>
      <c r="CX483" s="97"/>
    </row>
    <row r="484" spans="70:102" s="96" customFormat="1">
      <c r="BR484" s="110"/>
      <c r="CX484" s="97"/>
    </row>
    <row r="485" spans="70:102" s="96" customFormat="1">
      <c r="BR485" s="110"/>
      <c r="CX485" s="97"/>
    </row>
    <row r="486" spans="70:102" s="96" customFormat="1">
      <c r="BR486" s="110"/>
      <c r="CX486" s="97"/>
    </row>
    <row r="487" spans="70:102" s="96" customFormat="1">
      <c r="BR487" s="110"/>
      <c r="CX487" s="97"/>
    </row>
    <row r="488" spans="70:102" s="96" customFormat="1">
      <c r="BR488" s="110"/>
      <c r="CX488" s="97"/>
    </row>
    <row r="489" spans="70:102" s="96" customFormat="1">
      <c r="BR489" s="110"/>
      <c r="CX489" s="97"/>
    </row>
    <row r="490" spans="70:102" s="96" customFormat="1">
      <c r="BR490" s="110"/>
      <c r="CX490" s="97"/>
    </row>
    <row r="491" spans="70:102" s="96" customFormat="1">
      <c r="BR491" s="110"/>
      <c r="CX491" s="97"/>
    </row>
    <row r="492" spans="70:102" s="96" customFormat="1">
      <c r="BR492" s="110"/>
      <c r="CX492" s="97"/>
    </row>
    <row r="493" spans="70:102" s="96" customFormat="1">
      <c r="BR493" s="110"/>
      <c r="CX493" s="97"/>
    </row>
    <row r="494" spans="70:102" s="96" customFormat="1">
      <c r="BR494" s="110"/>
      <c r="CX494" s="97"/>
    </row>
    <row r="495" spans="70:102" s="96" customFormat="1">
      <c r="BR495" s="110"/>
      <c r="CX495" s="97"/>
    </row>
    <row r="496" spans="70:102" s="96" customFormat="1">
      <c r="BR496" s="110"/>
      <c r="CX496" s="97"/>
    </row>
    <row r="497" spans="70:102" s="96" customFormat="1">
      <c r="BR497" s="110"/>
      <c r="CX497" s="97"/>
    </row>
    <row r="498" spans="70:102" s="96" customFormat="1">
      <c r="BR498" s="110"/>
      <c r="CX498" s="97"/>
    </row>
    <row r="499" spans="70:102" s="96" customFormat="1">
      <c r="BR499" s="110"/>
      <c r="CX499" s="97"/>
    </row>
    <row r="500" spans="70:102" s="96" customFormat="1">
      <c r="BR500" s="110"/>
      <c r="CX500" s="97"/>
    </row>
    <row r="501" spans="70:102" s="96" customFormat="1">
      <c r="BR501" s="110"/>
      <c r="CX501" s="97"/>
    </row>
    <row r="502" spans="70:102" s="96" customFormat="1">
      <c r="BR502" s="110"/>
      <c r="CX502" s="97"/>
    </row>
    <row r="503" spans="70:102" s="96" customFormat="1">
      <c r="BR503" s="110"/>
      <c r="CX503" s="97"/>
    </row>
    <row r="504" spans="70:102" s="96" customFormat="1">
      <c r="BR504" s="110"/>
      <c r="CX504" s="97"/>
    </row>
    <row r="505" spans="70:102" s="96" customFormat="1">
      <c r="BR505" s="110"/>
      <c r="CX505" s="97"/>
    </row>
    <row r="506" spans="70:102" s="96" customFormat="1">
      <c r="BR506" s="110"/>
      <c r="CX506" s="97"/>
    </row>
    <row r="507" spans="70:102" s="96" customFormat="1">
      <c r="BR507" s="110"/>
      <c r="CX507" s="97"/>
    </row>
    <row r="508" spans="70:102" s="96" customFormat="1">
      <c r="BR508" s="110"/>
      <c r="CX508" s="97"/>
    </row>
    <row r="509" spans="70:102" s="96" customFormat="1">
      <c r="BR509" s="110"/>
      <c r="CX509" s="97"/>
    </row>
    <row r="510" spans="70:102" s="96" customFormat="1">
      <c r="BR510" s="110"/>
      <c r="CX510" s="97"/>
    </row>
    <row r="511" spans="70:102" s="96" customFormat="1">
      <c r="BR511" s="110"/>
      <c r="CX511" s="97"/>
    </row>
    <row r="512" spans="70:102" s="96" customFormat="1">
      <c r="BR512" s="110"/>
      <c r="CX512" s="97"/>
    </row>
    <row r="513" spans="70:102" s="96" customFormat="1">
      <c r="BR513" s="110"/>
      <c r="CX513" s="97"/>
    </row>
    <row r="514" spans="70:102" s="96" customFormat="1">
      <c r="BR514" s="110"/>
      <c r="CX514" s="97"/>
    </row>
    <row r="515" spans="70:102" s="96" customFormat="1">
      <c r="BR515" s="110"/>
      <c r="CX515" s="97"/>
    </row>
    <row r="516" spans="70:102" s="96" customFormat="1">
      <c r="BR516" s="110"/>
      <c r="CX516" s="97"/>
    </row>
    <row r="517" spans="70:102" s="96" customFormat="1">
      <c r="BR517" s="110"/>
      <c r="CX517" s="97"/>
    </row>
    <row r="518" spans="70:102" s="96" customFormat="1">
      <c r="BR518" s="110"/>
      <c r="CX518" s="97"/>
    </row>
    <row r="519" spans="70:102" s="96" customFormat="1">
      <c r="BR519" s="110"/>
      <c r="CX519" s="97"/>
    </row>
    <row r="520" spans="70:102" s="96" customFormat="1">
      <c r="BR520" s="110"/>
      <c r="CX520" s="97"/>
    </row>
    <row r="521" spans="70:102" s="96" customFormat="1">
      <c r="BR521" s="110"/>
      <c r="CX521" s="97"/>
    </row>
    <row r="522" spans="70:102" s="96" customFormat="1">
      <c r="BR522" s="110"/>
      <c r="CX522" s="97"/>
    </row>
    <row r="523" spans="70:102" s="96" customFormat="1">
      <c r="BR523" s="110"/>
      <c r="CX523" s="97"/>
    </row>
    <row r="524" spans="70:102" s="96" customFormat="1">
      <c r="BR524" s="110"/>
      <c r="CX524" s="97"/>
    </row>
    <row r="525" spans="70:102" s="96" customFormat="1">
      <c r="BR525" s="110"/>
      <c r="CX525" s="97"/>
    </row>
    <row r="526" spans="70:102" s="96" customFormat="1">
      <c r="BR526" s="110"/>
      <c r="CX526" s="97"/>
    </row>
    <row r="527" spans="70:102" s="96" customFormat="1">
      <c r="BR527" s="110"/>
      <c r="CX527" s="97"/>
    </row>
    <row r="528" spans="70:102" s="96" customFormat="1">
      <c r="BR528" s="110"/>
      <c r="CX528" s="97"/>
    </row>
    <row r="529" spans="70:102" s="96" customFormat="1">
      <c r="BR529" s="110"/>
      <c r="CX529" s="97"/>
    </row>
    <row r="530" spans="70:102" s="96" customFormat="1">
      <c r="BR530" s="110"/>
      <c r="CX530" s="97"/>
    </row>
    <row r="531" spans="70:102" s="96" customFormat="1">
      <c r="BR531" s="110"/>
      <c r="CX531" s="97"/>
    </row>
    <row r="532" spans="70:102" s="96" customFormat="1">
      <c r="BR532" s="110"/>
      <c r="CX532" s="97"/>
    </row>
    <row r="533" spans="70:102" s="96" customFormat="1">
      <c r="BR533" s="110"/>
      <c r="CX533" s="97"/>
    </row>
    <row r="534" spans="70:102" s="96" customFormat="1">
      <c r="BR534" s="110"/>
      <c r="CX534" s="97"/>
    </row>
    <row r="535" spans="70:102" s="96" customFormat="1">
      <c r="BR535" s="110"/>
      <c r="CX535" s="97"/>
    </row>
    <row r="536" spans="70:102" s="96" customFormat="1">
      <c r="BR536" s="110"/>
      <c r="CX536" s="97"/>
    </row>
    <row r="537" spans="70:102" s="96" customFormat="1">
      <c r="BR537" s="110"/>
      <c r="CX537" s="97"/>
    </row>
    <row r="538" spans="70:102" s="96" customFormat="1">
      <c r="BR538" s="110"/>
      <c r="CX538" s="97"/>
    </row>
    <row r="539" spans="70:102" s="96" customFormat="1">
      <c r="BR539" s="110"/>
      <c r="CX539" s="97"/>
    </row>
    <row r="540" spans="70:102" s="96" customFormat="1">
      <c r="BR540" s="110"/>
      <c r="CX540" s="97"/>
    </row>
    <row r="541" spans="70:102" s="96" customFormat="1">
      <c r="BR541" s="110"/>
      <c r="CX541" s="97"/>
    </row>
    <row r="542" spans="70:102" s="96" customFormat="1">
      <c r="BR542" s="110"/>
      <c r="CX542" s="97"/>
    </row>
    <row r="543" spans="70:102" s="96" customFormat="1">
      <c r="BR543" s="110"/>
      <c r="CX543" s="97"/>
    </row>
    <row r="544" spans="70:102" s="96" customFormat="1">
      <c r="BR544" s="110"/>
      <c r="CX544" s="97"/>
    </row>
    <row r="545" spans="70:102" s="96" customFormat="1">
      <c r="BR545" s="110"/>
      <c r="CX545" s="97"/>
    </row>
    <row r="546" spans="70:102" s="96" customFormat="1">
      <c r="BR546" s="110"/>
      <c r="CX546" s="97"/>
    </row>
    <row r="547" spans="70:102" s="96" customFormat="1">
      <c r="BR547" s="110"/>
      <c r="CX547" s="97"/>
    </row>
    <row r="548" spans="70:102" s="96" customFormat="1">
      <c r="BR548" s="110"/>
      <c r="CX548" s="97"/>
    </row>
    <row r="549" spans="70:102" s="96" customFormat="1">
      <c r="BR549" s="110"/>
      <c r="CX549" s="97"/>
    </row>
    <row r="550" spans="70:102" s="96" customFormat="1">
      <c r="BR550" s="110"/>
      <c r="CX550" s="97"/>
    </row>
    <row r="551" spans="70:102" s="96" customFormat="1">
      <c r="BR551" s="110"/>
      <c r="CX551" s="97"/>
    </row>
    <row r="552" spans="70:102" s="96" customFormat="1">
      <c r="BR552" s="110"/>
      <c r="CX552" s="97"/>
    </row>
    <row r="553" spans="70:102" s="96" customFormat="1">
      <c r="BR553" s="110"/>
      <c r="CX553" s="97"/>
    </row>
    <row r="554" spans="70:102" s="96" customFormat="1">
      <c r="BR554" s="110"/>
      <c r="CX554" s="97"/>
    </row>
    <row r="555" spans="70:102" s="96" customFormat="1">
      <c r="BR555" s="110"/>
      <c r="CX555" s="97"/>
    </row>
    <row r="556" spans="70:102" s="96" customFormat="1">
      <c r="BR556" s="110"/>
      <c r="CX556" s="97"/>
    </row>
    <row r="557" spans="70:102" s="96" customFormat="1">
      <c r="BR557" s="110"/>
      <c r="CX557" s="97"/>
    </row>
    <row r="558" spans="70:102" s="96" customFormat="1">
      <c r="BR558" s="110"/>
      <c r="CX558" s="97"/>
    </row>
    <row r="559" spans="70:102" s="96" customFormat="1">
      <c r="BR559" s="110"/>
      <c r="CX559" s="97"/>
    </row>
    <row r="560" spans="70:102" s="96" customFormat="1">
      <c r="BR560" s="110"/>
      <c r="CX560" s="97"/>
    </row>
    <row r="561" spans="70:102" s="96" customFormat="1">
      <c r="BR561" s="110"/>
      <c r="CX561" s="97"/>
    </row>
    <row r="562" spans="70:102" s="96" customFormat="1">
      <c r="BR562" s="110"/>
      <c r="CX562" s="97"/>
    </row>
    <row r="563" spans="70:102" s="96" customFormat="1">
      <c r="BR563" s="110"/>
      <c r="CX563" s="97"/>
    </row>
    <row r="564" spans="70:102" s="96" customFormat="1">
      <c r="BR564" s="110"/>
      <c r="CX564" s="97"/>
    </row>
    <row r="565" spans="70:102" s="96" customFormat="1">
      <c r="BR565" s="110"/>
      <c r="CX565" s="97"/>
    </row>
    <row r="566" spans="70:102" s="96" customFormat="1">
      <c r="BR566" s="110"/>
      <c r="CX566" s="97"/>
    </row>
    <row r="567" spans="70:102" s="96" customFormat="1">
      <c r="BR567" s="110"/>
      <c r="CX567" s="97"/>
    </row>
    <row r="568" spans="70:102" s="96" customFormat="1">
      <c r="BR568" s="110"/>
      <c r="CX568" s="97"/>
    </row>
    <row r="569" spans="70:102" s="96" customFormat="1">
      <c r="BR569" s="110"/>
      <c r="CX569" s="97"/>
    </row>
    <row r="570" spans="70:102" s="96" customFormat="1">
      <c r="BR570" s="110"/>
      <c r="CX570" s="97"/>
    </row>
    <row r="571" spans="70:102" s="96" customFormat="1">
      <c r="BR571" s="110"/>
      <c r="CX571" s="97"/>
    </row>
    <row r="572" spans="70:102" s="96" customFormat="1">
      <c r="BR572" s="110"/>
      <c r="CX572" s="97"/>
    </row>
    <row r="573" spans="70:102" s="96" customFormat="1">
      <c r="BR573" s="110"/>
      <c r="CX573" s="97"/>
    </row>
    <row r="574" spans="70:102" s="96" customFormat="1">
      <c r="BR574" s="110"/>
      <c r="CX574" s="97"/>
    </row>
    <row r="575" spans="70:102" s="96" customFormat="1">
      <c r="BR575" s="110"/>
      <c r="CX575" s="97"/>
    </row>
    <row r="576" spans="70:102" s="96" customFormat="1">
      <c r="BR576" s="110"/>
      <c r="CX576" s="97"/>
    </row>
    <row r="577" spans="70:102" s="96" customFormat="1">
      <c r="BR577" s="110"/>
      <c r="CX577" s="97"/>
    </row>
    <row r="578" spans="70:102" s="96" customFormat="1">
      <c r="BR578" s="110"/>
      <c r="CX578" s="97"/>
    </row>
    <row r="579" spans="70:102" s="96" customFormat="1">
      <c r="BR579" s="110"/>
      <c r="CX579" s="97"/>
    </row>
    <row r="580" spans="70:102" s="96" customFormat="1">
      <c r="BR580" s="110"/>
      <c r="CX580" s="97"/>
    </row>
    <row r="581" spans="70:102" s="96" customFormat="1">
      <c r="BR581" s="110"/>
      <c r="CX581" s="97"/>
    </row>
    <row r="582" spans="70:102" s="96" customFormat="1">
      <c r="BR582" s="110"/>
      <c r="CX582" s="97"/>
    </row>
    <row r="583" spans="70:102" s="96" customFormat="1">
      <c r="BR583" s="110"/>
      <c r="CX583" s="97"/>
    </row>
    <row r="584" spans="70:102" s="96" customFormat="1">
      <c r="BR584" s="110"/>
      <c r="CX584" s="97"/>
    </row>
    <row r="585" spans="70:102" s="96" customFormat="1">
      <c r="BR585" s="110"/>
      <c r="CX585" s="97"/>
    </row>
    <row r="586" spans="70:102" s="96" customFormat="1">
      <c r="BR586" s="110"/>
      <c r="CX586" s="97"/>
    </row>
    <row r="587" spans="70:102" s="96" customFormat="1">
      <c r="BR587" s="110"/>
      <c r="CX587" s="97"/>
    </row>
    <row r="588" spans="70:102" s="96" customFormat="1">
      <c r="BR588" s="110"/>
      <c r="CX588" s="97"/>
    </row>
    <row r="589" spans="70:102" s="96" customFormat="1">
      <c r="BR589" s="110"/>
      <c r="CX589" s="97"/>
    </row>
    <row r="590" spans="70:102" s="96" customFormat="1">
      <c r="BR590" s="110"/>
      <c r="CX590" s="97"/>
    </row>
    <row r="591" spans="70:102" s="96" customFormat="1">
      <c r="BR591" s="110"/>
      <c r="CX591" s="97"/>
    </row>
    <row r="592" spans="70:102" s="96" customFormat="1">
      <c r="BR592" s="110"/>
      <c r="CX592" s="97"/>
    </row>
    <row r="593" spans="70:102" s="96" customFormat="1">
      <c r="BR593" s="110"/>
      <c r="CX593" s="97"/>
    </row>
    <row r="594" spans="70:102" s="96" customFormat="1">
      <c r="BR594" s="110"/>
      <c r="CX594" s="97"/>
    </row>
    <row r="595" spans="70:102" s="96" customFormat="1">
      <c r="BR595" s="110"/>
      <c r="CX595" s="97"/>
    </row>
    <row r="596" spans="70:102" s="96" customFormat="1">
      <c r="BR596" s="110"/>
      <c r="CX596" s="97"/>
    </row>
    <row r="597" spans="70:102" s="96" customFormat="1">
      <c r="BR597" s="110"/>
      <c r="CX597" s="97"/>
    </row>
    <row r="598" spans="70:102" s="96" customFormat="1">
      <c r="BR598" s="110"/>
      <c r="CX598" s="97"/>
    </row>
    <row r="599" spans="70:102" s="96" customFormat="1">
      <c r="BR599" s="110"/>
      <c r="CX599" s="97"/>
    </row>
    <row r="600" spans="70:102" s="96" customFormat="1">
      <c r="BR600" s="110"/>
      <c r="CX600" s="97"/>
    </row>
    <row r="601" spans="70:102" s="96" customFormat="1">
      <c r="BR601" s="110"/>
      <c r="CX601" s="97"/>
    </row>
    <row r="602" spans="70:102" s="96" customFormat="1">
      <c r="BR602" s="110"/>
      <c r="CX602" s="97"/>
    </row>
    <row r="603" spans="70:102" s="96" customFormat="1">
      <c r="BR603" s="110"/>
      <c r="CX603" s="97"/>
    </row>
    <row r="604" spans="70:102" s="96" customFormat="1">
      <c r="BR604" s="110"/>
      <c r="CX604" s="97"/>
    </row>
    <row r="605" spans="70:102" s="96" customFormat="1">
      <c r="BR605" s="110"/>
      <c r="CX605" s="97"/>
    </row>
    <row r="606" spans="70:102" s="96" customFormat="1">
      <c r="BR606" s="110"/>
      <c r="CX606" s="97"/>
    </row>
    <row r="607" spans="70:102" s="96" customFormat="1">
      <c r="BR607" s="110"/>
      <c r="CX607" s="97"/>
    </row>
    <row r="608" spans="70:102" s="96" customFormat="1">
      <c r="BR608" s="110"/>
      <c r="CX608" s="97"/>
    </row>
    <row r="609" spans="70:102" s="96" customFormat="1">
      <c r="BR609" s="110"/>
      <c r="CX609" s="97"/>
    </row>
    <row r="610" spans="70:102" s="96" customFormat="1">
      <c r="BR610" s="110"/>
      <c r="CX610" s="97"/>
    </row>
    <row r="611" spans="70:102" s="96" customFormat="1">
      <c r="BR611" s="110"/>
      <c r="CX611" s="97"/>
    </row>
    <row r="612" spans="70:102" s="96" customFormat="1">
      <c r="BR612" s="110"/>
      <c r="CX612" s="97"/>
    </row>
    <row r="613" spans="70:102" s="96" customFormat="1">
      <c r="BR613" s="110"/>
      <c r="CX613" s="97"/>
    </row>
    <row r="614" spans="70:102" s="96" customFormat="1">
      <c r="BR614" s="110"/>
      <c r="CX614" s="97"/>
    </row>
    <row r="615" spans="70:102" s="96" customFormat="1">
      <c r="BR615" s="110"/>
      <c r="CX615" s="97"/>
    </row>
    <row r="616" spans="70:102" s="96" customFormat="1">
      <c r="BR616" s="110"/>
      <c r="CX616" s="97"/>
    </row>
    <row r="617" spans="70:102" s="96" customFormat="1">
      <c r="BR617" s="110"/>
      <c r="CX617" s="97"/>
    </row>
    <row r="618" spans="70:102" s="96" customFormat="1">
      <c r="BR618" s="110"/>
      <c r="CX618" s="97"/>
    </row>
    <row r="619" spans="70:102" s="96" customFormat="1">
      <c r="BR619" s="110"/>
      <c r="CX619" s="97"/>
    </row>
    <row r="620" spans="70:102" s="96" customFormat="1">
      <c r="BR620" s="110"/>
      <c r="CX620" s="97"/>
    </row>
    <row r="621" spans="70:102" s="96" customFormat="1">
      <c r="BR621" s="110"/>
      <c r="CX621" s="97"/>
    </row>
    <row r="622" spans="70:102" s="96" customFormat="1">
      <c r="BR622" s="110"/>
      <c r="CX622" s="97"/>
    </row>
    <row r="623" spans="70:102" s="96" customFormat="1">
      <c r="BR623" s="110"/>
      <c r="CX623" s="97"/>
    </row>
    <row r="624" spans="70:102" s="96" customFormat="1">
      <c r="BR624" s="110"/>
      <c r="CX624" s="97"/>
    </row>
    <row r="625" spans="70:102" s="96" customFormat="1">
      <c r="BR625" s="110"/>
      <c r="CX625" s="97"/>
    </row>
    <row r="626" spans="70:102" s="96" customFormat="1">
      <c r="BR626" s="110"/>
      <c r="CX626" s="97"/>
    </row>
    <row r="627" spans="70:102" s="96" customFormat="1">
      <c r="BR627" s="110"/>
      <c r="CX627" s="97"/>
    </row>
    <row r="628" spans="70:102" s="96" customFormat="1">
      <c r="BR628" s="110"/>
      <c r="CX628" s="97"/>
    </row>
    <row r="629" spans="70:102" s="96" customFormat="1">
      <c r="BR629" s="110"/>
      <c r="CX629" s="97"/>
    </row>
    <row r="630" spans="70:102" s="96" customFormat="1">
      <c r="BR630" s="110"/>
      <c r="CX630" s="97"/>
    </row>
    <row r="631" spans="70:102" s="96" customFormat="1">
      <c r="BR631" s="110"/>
      <c r="CX631" s="97"/>
    </row>
    <row r="632" spans="70:102" s="96" customFormat="1">
      <c r="BR632" s="110"/>
      <c r="CX632" s="97"/>
    </row>
    <row r="633" spans="70:102" s="96" customFormat="1">
      <c r="BR633" s="110"/>
      <c r="CX633" s="97"/>
    </row>
    <row r="634" spans="70:102" s="96" customFormat="1">
      <c r="BR634" s="110"/>
      <c r="CX634" s="97"/>
    </row>
    <row r="635" spans="70:102" s="96" customFormat="1">
      <c r="BR635" s="110"/>
      <c r="CX635" s="97"/>
    </row>
    <row r="636" spans="70:102" s="96" customFormat="1">
      <c r="BR636" s="110"/>
      <c r="CX636" s="97"/>
    </row>
    <row r="637" spans="70:102" s="96" customFormat="1">
      <c r="BR637" s="110"/>
      <c r="CX637" s="97"/>
    </row>
    <row r="638" spans="70:102" s="96" customFormat="1">
      <c r="BR638" s="110"/>
      <c r="CX638" s="97"/>
    </row>
    <row r="639" spans="70:102" s="96" customFormat="1">
      <c r="BR639" s="110"/>
      <c r="CX639" s="97"/>
    </row>
    <row r="640" spans="70:102" s="96" customFormat="1">
      <c r="BR640" s="110"/>
      <c r="CX640" s="97"/>
    </row>
    <row r="641" spans="70:102" s="96" customFormat="1">
      <c r="BR641" s="110"/>
      <c r="CX641" s="97"/>
    </row>
    <row r="642" spans="70:102" s="96" customFormat="1">
      <c r="BR642" s="110"/>
      <c r="CX642" s="97"/>
    </row>
    <row r="643" spans="70:102" s="96" customFormat="1">
      <c r="BR643" s="110"/>
      <c r="CX643" s="97"/>
    </row>
    <row r="644" spans="70:102" s="96" customFormat="1">
      <c r="BR644" s="110"/>
      <c r="CX644" s="97"/>
    </row>
    <row r="645" spans="70:102" s="96" customFormat="1">
      <c r="BR645" s="110"/>
      <c r="CX645" s="97"/>
    </row>
    <row r="646" spans="70:102" s="96" customFormat="1">
      <c r="BR646" s="110"/>
      <c r="CX646" s="97"/>
    </row>
    <row r="647" spans="70:102" s="96" customFormat="1">
      <c r="BR647" s="110"/>
      <c r="CX647" s="97"/>
    </row>
    <row r="648" spans="70:102" s="96" customFormat="1">
      <c r="BR648" s="110"/>
      <c r="CX648" s="97"/>
    </row>
    <row r="649" spans="70:102" s="96" customFormat="1">
      <c r="BR649" s="110"/>
      <c r="CX649" s="97"/>
    </row>
    <row r="650" spans="70:102" s="96" customFormat="1">
      <c r="BR650" s="110"/>
      <c r="CX650" s="97"/>
    </row>
    <row r="651" spans="70:102" s="96" customFormat="1">
      <c r="BR651" s="110"/>
      <c r="CX651" s="97"/>
    </row>
    <row r="652" spans="70:102" s="96" customFormat="1">
      <c r="BR652" s="110"/>
      <c r="CX652" s="97"/>
    </row>
    <row r="653" spans="70:102" s="96" customFormat="1">
      <c r="BR653" s="110"/>
      <c r="CX653" s="97"/>
    </row>
    <row r="654" spans="70:102" s="96" customFormat="1">
      <c r="BR654" s="110"/>
      <c r="CX654" s="97"/>
    </row>
    <row r="655" spans="70:102" s="96" customFormat="1">
      <c r="BR655" s="110"/>
      <c r="CX655" s="97"/>
    </row>
    <row r="656" spans="70:102" s="96" customFormat="1">
      <c r="BR656" s="110"/>
      <c r="CX656" s="97"/>
    </row>
    <row r="657" spans="70:102" s="96" customFormat="1">
      <c r="BR657" s="110"/>
      <c r="CX657" s="97"/>
    </row>
    <row r="658" spans="70:102" s="96" customFormat="1">
      <c r="BR658" s="110"/>
      <c r="CX658" s="97"/>
    </row>
    <row r="659" spans="70:102" s="96" customFormat="1">
      <c r="BR659" s="110"/>
      <c r="CX659" s="97"/>
    </row>
    <row r="660" spans="70:102" s="96" customFormat="1">
      <c r="BR660" s="110"/>
      <c r="CX660" s="97"/>
    </row>
    <row r="661" spans="70:102" s="96" customFormat="1">
      <c r="BR661" s="110"/>
      <c r="CX661" s="97"/>
    </row>
    <row r="662" spans="70:102" s="96" customFormat="1">
      <c r="BR662" s="110"/>
      <c r="CX662" s="97"/>
    </row>
    <row r="663" spans="70:102" s="96" customFormat="1">
      <c r="BR663" s="110"/>
      <c r="CX663" s="97"/>
    </row>
    <row r="664" spans="70:102" s="96" customFormat="1">
      <c r="BR664" s="110"/>
      <c r="CX664" s="97"/>
    </row>
    <row r="665" spans="70:102" s="96" customFormat="1">
      <c r="BR665" s="110"/>
      <c r="CX665" s="97"/>
    </row>
    <row r="666" spans="70:102" s="96" customFormat="1">
      <c r="BR666" s="110"/>
      <c r="CX666" s="97"/>
    </row>
    <row r="667" spans="70:102" s="96" customFormat="1">
      <c r="BR667" s="110"/>
      <c r="CX667" s="97"/>
    </row>
    <row r="668" spans="70:102" s="96" customFormat="1">
      <c r="BR668" s="110"/>
      <c r="CX668" s="97"/>
    </row>
    <row r="669" spans="70:102" s="96" customFormat="1">
      <c r="BR669" s="110"/>
      <c r="CX669" s="97"/>
    </row>
    <row r="670" spans="70:102" s="96" customFormat="1">
      <c r="BR670" s="110"/>
      <c r="CX670" s="97"/>
    </row>
    <row r="671" spans="70:102" s="96" customFormat="1">
      <c r="BR671" s="110"/>
      <c r="CX671" s="97"/>
    </row>
    <row r="672" spans="70:102" s="96" customFormat="1">
      <c r="BR672" s="110"/>
      <c r="CX672" s="97"/>
    </row>
    <row r="673" spans="70:102" s="96" customFormat="1">
      <c r="BR673" s="110"/>
      <c r="CX673" s="97"/>
    </row>
    <row r="674" spans="70:102" s="96" customFormat="1">
      <c r="BR674" s="110"/>
      <c r="CX674" s="97"/>
    </row>
    <row r="675" spans="70:102" s="96" customFormat="1">
      <c r="BR675" s="110"/>
      <c r="CX675" s="97"/>
    </row>
    <row r="676" spans="70:102" s="96" customFormat="1">
      <c r="BR676" s="110"/>
      <c r="CX676" s="97"/>
    </row>
    <row r="677" spans="70:102" s="96" customFormat="1">
      <c r="BR677" s="110"/>
      <c r="CX677" s="97"/>
    </row>
    <row r="678" spans="70:102" s="96" customFormat="1">
      <c r="BR678" s="110"/>
      <c r="CX678" s="97"/>
    </row>
    <row r="679" spans="70:102" s="96" customFormat="1">
      <c r="BR679" s="110"/>
      <c r="CX679" s="97"/>
    </row>
    <row r="680" spans="70:102" s="96" customFormat="1">
      <c r="BR680" s="110"/>
      <c r="CX680" s="97"/>
    </row>
    <row r="681" spans="70:102" s="96" customFormat="1">
      <c r="BR681" s="110"/>
      <c r="CX681" s="97"/>
    </row>
    <row r="682" spans="70:102" s="96" customFormat="1">
      <c r="BR682" s="110"/>
      <c r="CX682" s="97"/>
    </row>
    <row r="683" spans="70:102" s="96" customFormat="1">
      <c r="BR683" s="110"/>
      <c r="CX683" s="97"/>
    </row>
    <row r="684" spans="70:102" s="96" customFormat="1">
      <c r="BR684" s="110"/>
      <c r="CX684" s="97"/>
    </row>
    <row r="685" spans="70:102" s="96" customFormat="1">
      <c r="BR685" s="110"/>
      <c r="CX685" s="97"/>
    </row>
    <row r="686" spans="70:102" s="96" customFormat="1">
      <c r="BR686" s="110"/>
      <c r="CX686" s="97"/>
    </row>
    <row r="687" spans="70:102" s="96" customFormat="1">
      <c r="BR687" s="110"/>
      <c r="CX687" s="97"/>
    </row>
    <row r="688" spans="70:102" s="96" customFormat="1">
      <c r="BR688" s="110"/>
      <c r="CX688" s="97"/>
    </row>
    <row r="689" spans="70:102" s="96" customFormat="1">
      <c r="BR689" s="110"/>
      <c r="CX689" s="97"/>
    </row>
    <row r="690" spans="70:102" s="96" customFormat="1">
      <c r="BR690" s="110"/>
      <c r="CX690" s="97"/>
    </row>
    <row r="691" spans="70:102" s="96" customFormat="1">
      <c r="BR691" s="110"/>
      <c r="CX691" s="97"/>
    </row>
    <row r="692" spans="70:102" s="96" customFormat="1">
      <c r="BR692" s="110"/>
      <c r="CX692" s="97"/>
    </row>
    <row r="693" spans="70:102" s="96" customFormat="1">
      <c r="BR693" s="110"/>
      <c r="CX693" s="97"/>
    </row>
    <row r="694" spans="70:102" s="96" customFormat="1">
      <c r="BR694" s="110"/>
      <c r="CX694" s="97"/>
    </row>
    <row r="695" spans="70:102" s="96" customFormat="1">
      <c r="BR695" s="110"/>
      <c r="CX695" s="97"/>
    </row>
    <row r="696" spans="70:102" s="96" customFormat="1">
      <c r="BR696" s="110"/>
      <c r="CX696" s="97"/>
    </row>
    <row r="697" spans="70:102" s="96" customFormat="1">
      <c r="BR697" s="110"/>
      <c r="CX697" s="97"/>
    </row>
    <row r="698" spans="70:102" s="96" customFormat="1">
      <c r="BR698" s="110"/>
      <c r="CX698" s="97"/>
    </row>
    <row r="699" spans="70:102" s="96" customFormat="1">
      <c r="BR699" s="110"/>
      <c r="CX699" s="97"/>
    </row>
    <row r="700" spans="70:102" s="96" customFormat="1">
      <c r="BR700" s="110"/>
      <c r="CX700" s="97"/>
    </row>
    <row r="701" spans="70:102" s="96" customFormat="1">
      <c r="BR701" s="110"/>
      <c r="CX701" s="97"/>
    </row>
    <row r="702" spans="70:102" s="96" customFormat="1">
      <c r="BR702" s="110"/>
      <c r="CX702" s="97"/>
    </row>
    <row r="703" spans="70:102" s="96" customFormat="1">
      <c r="BR703" s="110"/>
      <c r="CX703" s="97"/>
    </row>
    <row r="704" spans="70:102" s="96" customFormat="1">
      <c r="BR704" s="110"/>
      <c r="CX704" s="97"/>
    </row>
    <row r="705" spans="70:102" s="96" customFormat="1">
      <c r="BR705" s="110"/>
      <c r="CX705" s="97"/>
    </row>
    <row r="706" spans="70:102" s="96" customFormat="1">
      <c r="BR706" s="110"/>
      <c r="CX706" s="97"/>
    </row>
    <row r="707" spans="70:102" s="96" customFormat="1">
      <c r="BR707" s="110"/>
      <c r="CX707" s="97"/>
    </row>
    <row r="708" spans="70:102" s="96" customFormat="1">
      <c r="BR708" s="110"/>
      <c r="CX708" s="97"/>
    </row>
    <row r="709" spans="70:102" s="96" customFormat="1">
      <c r="BR709" s="110"/>
      <c r="CX709" s="97"/>
    </row>
    <row r="710" spans="70:102" s="96" customFormat="1">
      <c r="BR710" s="110"/>
      <c r="CX710" s="97"/>
    </row>
    <row r="711" spans="70:102" s="96" customFormat="1">
      <c r="BR711" s="110"/>
      <c r="CX711" s="97"/>
    </row>
    <row r="712" spans="70:102" s="96" customFormat="1">
      <c r="BR712" s="110"/>
      <c r="CX712" s="97"/>
    </row>
    <row r="713" spans="70:102" s="96" customFormat="1">
      <c r="BR713" s="110"/>
      <c r="CX713" s="97"/>
    </row>
    <row r="714" spans="70:102" s="96" customFormat="1">
      <c r="BR714" s="110"/>
      <c r="CX714" s="97"/>
    </row>
    <row r="715" spans="70:102" s="96" customFormat="1">
      <c r="BR715" s="110"/>
      <c r="CX715" s="97"/>
    </row>
    <row r="716" spans="70:102" s="96" customFormat="1">
      <c r="BR716" s="110"/>
      <c r="CX716" s="97"/>
    </row>
    <row r="717" spans="70:102" s="96" customFormat="1">
      <c r="BR717" s="110"/>
      <c r="CX717" s="97"/>
    </row>
    <row r="718" spans="70:102" s="96" customFormat="1">
      <c r="BR718" s="110"/>
      <c r="CX718" s="97"/>
    </row>
    <row r="719" spans="70:102" s="96" customFormat="1">
      <c r="BR719" s="110"/>
      <c r="CX719" s="97"/>
    </row>
    <row r="720" spans="70:102" s="96" customFormat="1">
      <c r="BR720" s="110"/>
      <c r="CX720" s="97"/>
    </row>
    <row r="721" spans="70:102" s="96" customFormat="1">
      <c r="BR721" s="110"/>
      <c r="CX721" s="97"/>
    </row>
    <row r="722" spans="70:102" s="96" customFormat="1">
      <c r="BR722" s="110"/>
      <c r="CX722" s="97"/>
    </row>
    <row r="723" spans="70:102" s="96" customFormat="1">
      <c r="BR723" s="110"/>
      <c r="CX723" s="97"/>
    </row>
    <row r="724" spans="70:102" s="96" customFormat="1">
      <c r="BR724" s="110"/>
      <c r="CX724" s="97"/>
    </row>
    <row r="725" spans="70:102" s="96" customFormat="1">
      <c r="BR725" s="110"/>
      <c r="CX725" s="97"/>
    </row>
    <row r="726" spans="70:102" s="96" customFormat="1">
      <c r="BR726" s="110"/>
      <c r="CX726" s="97"/>
    </row>
    <row r="727" spans="70:102" s="96" customFormat="1">
      <c r="BR727" s="110"/>
      <c r="CX727" s="97"/>
    </row>
    <row r="728" spans="70:102" s="96" customFormat="1">
      <c r="BR728" s="110"/>
      <c r="CX728" s="97"/>
    </row>
    <row r="729" spans="70:102" s="96" customFormat="1">
      <c r="BR729" s="110"/>
      <c r="CX729" s="97"/>
    </row>
    <row r="730" spans="70:102" s="96" customFormat="1">
      <c r="BR730" s="110"/>
      <c r="CX730" s="97"/>
    </row>
    <row r="731" spans="70:102" s="96" customFormat="1">
      <c r="BR731" s="110"/>
      <c r="CX731" s="97"/>
    </row>
    <row r="732" spans="70:102" s="96" customFormat="1">
      <c r="BR732" s="110"/>
      <c r="CX732" s="97"/>
    </row>
    <row r="733" spans="70:102" s="96" customFormat="1">
      <c r="BR733" s="110"/>
      <c r="CX733" s="97"/>
    </row>
    <row r="734" spans="70:102" s="96" customFormat="1">
      <c r="BR734" s="110"/>
      <c r="CX734" s="97"/>
    </row>
    <row r="735" spans="70:102" s="96" customFormat="1">
      <c r="BR735" s="110"/>
      <c r="CX735" s="97"/>
    </row>
    <row r="736" spans="70:102" s="96" customFormat="1">
      <c r="BR736" s="110"/>
      <c r="CX736" s="97"/>
    </row>
    <row r="737" spans="70:102" s="96" customFormat="1">
      <c r="BR737" s="110"/>
      <c r="CX737" s="97"/>
    </row>
    <row r="738" spans="70:102" s="96" customFormat="1">
      <c r="BR738" s="110"/>
      <c r="CX738" s="97"/>
    </row>
    <row r="739" spans="70:102" s="96" customFormat="1">
      <c r="BR739" s="110"/>
      <c r="CX739" s="97"/>
    </row>
    <row r="740" spans="70:102" s="96" customFormat="1">
      <c r="BR740" s="110"/>
      <c r="CX740" s="97"/>
    </row>
    <row r="741" spans="70:102" s="96" customFormat="1">
      <c r="BR741" s="110"/>
      <c r="CX741" s="97"/>
    </row>
    <row r="742" spans="70:102" s="96" customFormat="1">
      <c r="BR742" s="110"/>
      <c r="CX742" s="97"/>
    </row>
    <row r="743" spans="70:102" s="96" customFormat="1">
      <c r="BR743" s="110"/>
      <c r="CX743" s="97"/>
    </row>
    <row r="744" spans="70:102" s="96" customFormat="1">
      <c r="BR744" s="110"/>
      <c r="CX744" s="97"/>
    </row>
    <row r="745" spans="70:102" s="96" customFormat="1">
      <c r="BR745" s="110"/>
      <c r="CX745" s="97"/>
    </row>
    <row r="746" spans="70:102" s="96" customFormat="1">
      <c r="BR746" s="110"/>
      <c r="CX746" s="97"/>
    </row>
    <row r="747" spans="70:102" s="96" customFormat="1">
      <c r="BR747" s="110"/>
      <c r="CX747" s="97"/>
    </row>
    <row r="748" spans="70:102" s="96" customFormat="1">
      <c r="BR748" s="110"/>
      <c r="CX748" s="97"/>
    </row>
    <row r="749" spans="70:102" s="96" customFormat="1">
      <c r="BR749" s="110"/>
      <c r="CX749" s="97"/>
    </row>
    <row r="750" spans="70:102" s="96" customFormat="1">
      <c r="BR750" s="110"/>
      <c r="CX750" s="97"/>
    </row>
    <row r="751" spans="70:102" s="96" customFormat="1">
      <c r="BR751" s="110"/>
      <c r="CX751" s="97"/>
    </row>
    <row r="752" spans="70:102" s="96" customFormat="1">
      <c r="BR752" s="110"/>
      <c r="CX752" s="97"/>
    </row>
    <row r="753" spans="70:102" s="96" customFormat="1">
      <c r="BR753" s="110"/>
      <c r="CX753" s="97"/>
    </row>
    <row r="754" spans="70:102" s="96" customFormat="1">
      <c r="BR754" s="110"/>
      <c r="CX754" s="97"/>
    </row>
    <row r="755" spans="70:102" s="96" customFormat="1">
      <c r="BR755" s="110"/>
      <c r="CX755" s="97"/>
    </row>
    <row r="756" spans="70:102" s="96" customFormat="1">
      <c r="BR756" s="110"/>
      <c r="CX756" s="97"/>
    </row>
    <row r="757" spans="70:102" s="96" customFormat="1">
      <c r="BR757" s="110"/>
      <c r="CX757" s="97"/>
    </row>
    <row r="758" spans="70:102" s="96" customFormat="1">
      <c r="BR758" s="110"/>
      <c r="CX758" s="97"/>
    </row>
    <row r="759" spans="70:102" s="96" customFormat="1">
      <c r="BR759" s="110"/>
      <c r="CX759" s="97"/>
    </row>
    <row r="760" spans="70:102" s="96" customFormat="1">
      <c r="BR760" s="110"/>
      <c r="CX760" s="97"/>
    </row>
    <row r="761" spans="70:102" s="96" customFormat="1">
      <c r="BR761" s="110"/>
      <c r="CX761" s="97"/>
    </row>
    <row r="762" spans="70:102" s="96" customFormat="1">
      <c r="BR762" s="110"/>
      <c r="CX762" s="97"/>
    </row>
    <row r="763" spans="70:102" s="96" customFormat="1">
      <c r="BR763" s="110"/>
      <c r="CX763" s="97"/>
    </row>
    <row r="764" spans="70:102" s="96" customFormat="1">
      <c r="BR764" s="110"/>
      <c r="CX764" s="97"/>
    </row>
    <row r="765" spans="70:102" s="96" customFormat="1">
      <c r="BR765" s="110"/>
      <c r="CX765" s="97"/>
    </row>
    <row r="766" spans="70:102" s="96" customFormat="1">
      <c r="BR766" s="110"/>
      <c r="CX766" s="97"/>
    </row>
    <row r="767" spans="70:102" s="96" customFormat="1">
      <c r="BR767" s="110"/>
      <c r="CX767" s="97"/>
    </row>
    <row r="768" spans="70:102" s="96" customFormat="1">
      <c r="BR768" s="110"/>
      <c r="CX768" s="97"/>
    </row>
    <row r="769" spans="70:102" s="96" customFormat="1">
      <c r="BR769" s="110"/>
      <c r="CX769" s="97"/>
    </row>
    <row r="770" spans="70:102" s="96" customFormat="1">
      <c r="BR770" s="110"/>
      <c r="CX770" s="97"/>
    </row>
    <row r="771" spans="70:102" s="96" customFormat="1">
      <c r="BR771" s="110"/>
      <c r="CX771" s="97"/>
    </row>
    <row r="772" spans="70:102" s="96" customFormat="1">
      <c r="BR772" s="110"/>
      <c r="CX772" s="97"/>
    </row>
    <row r="773" spans="70:102" s="96" customFormat="1">
      <c r="BR773" s="110"/>
      <c r="CX773" s="97"/>
    </row>
    <row r="774" spans="70:102" s="96" customFormat="1">
      <c r="BR774" s="110"/>
      <c r="CX774" s="97"/>
    </row>
    <row r="775" spans="70:102" s="96" customFormat="1">
      <c r="BR775" s="110"/>
      <c r="CX775" s="97"/>
    </row>
    <row r="776" spans="70:102" s="96" customFormat="1">
      <c r="BR776" s="110"/>
      <c r="CX776" s="97"/>
    </row>
    <row r="777" spans="70:102" s="96" customFormat="1">
      <c r="BR777" s="110"/>
      <c r="CX777" s="97"/>
    </row>
    <row r="778" spans="70:102" s="96" customFormat="1">
      <c r="BR778" s="110"/>
      <c r="CX778" s="97"/>
    </row>
    <row r="779" spans="70:102" s="96" customFormat="1">
      <c r="BR779" s="110"/>
      <c r="CX779" s="97"/>
    </row>
    <row r="780" spans="70:102" s="96" customFormat="1">
      <c r="BR780" s="110"/>
      <c r="CX780" s="97"/>
    </row>
    <row r="781" spans="70:102" s="96" customFormat="1">
      <c r="BR781" s="110"/>
      <c r="CX781" s="97"/>
    </row>
    <row r="782" spans="70:102" s="96" customFormat="1">
      <c r="BR782" s="110"/>
      <c r="CX782" s="97"/>
    </row>
    <row r="783" spans="70:102" s="96" customFormat="1">
      <c r="BR783" s="110"/>
      <c r="CX783" s="97"/>
    </row>
    <row r="784" spans="70:102" s="96" customFormat="1">
      <c r="BR784" s="110"/>
      <c r="CX784" s="97"/>
    </row>
    <row r="785" spans="70:102" s="96" customFormat="1">
      <c r="BR785" s="110"/>
      <c r="CX785" s="97"/>
    </row>
    <row r="786" spans="70:102" s="96" customFormat="1">
      <c r="BR786" s="110"/>
      <c r="CX786" s="97"/>
    </row>
    <row r="787" spans="70:102" s="96" customFormat="1">
      <c r="BR787" s="110"/>
      <c r="CX787" s="97"/>
    </row>
    <row r="788" spans="70:102" s="96" customFormat="1">
      <c r="BR788" s="110"/>
      <c r="CX788" s="97"/>
    </row>
    <row r="789" spans="70:102" s="96" customFormat="1">
      <c r="BR789" s="110"/>
      <c r="CX789" s="97"/>
    </row>
    <row r="790" spans="70:102" s="96" customFormat="1">
      <c r="BR790" s="110"/>
      <c r="CX790" s="97"/>
    </row>
    <row r="791" spans="70:102" s="96" customFormat="1">
      <c r="BR791" s="110"/>
      <c r="CX791" s="97"/>
    </row>
    <row r="792" spans="70:102" s="96" customFormat="1">
      <c r="BR792" s="110"/>
      <c r="CX792" s="97"/>
    </row>
    <row r="793" spans="70:102" s="96" customFormat="1">
      <c r="BR793" s="110"/>
      <c r="CX793" s="97"/>
    </row>
    <row r="794" spans="70:102" s="96" customFormat="1">
      <c r="BR794" s="110"/>
      <c r="CX794" s="97"/>
    </row>
    <row r="795" spans="70:102" s="96" customFormat="1">
      <c r="BR795" s="110"/>
      <c r="CX795" s="97"/>
    </row>
    <row r="796" spans="70:102" s="96" customFormat="1">
      <c r="BR796" s="110"/>
      <c r="CX796" s="97"/>
    </row>
    <row r="797" spans="70:102" s="96" customFormat="1">
      <c r="BR797" s="110"/>
      <c r="CX797" s="97"/>
    </row>
    <row r="798" spans="70:102" s="96" customFormat="1">
      <c r="BR798" s="110"/>
      <c r="CX798" s="97"/>
    </row>
    <row r="799" spans="70:102" s="96" customFormat="1">
      <c r="BR799" s="110"/>
      <c r="CX799" s="97"/>
    </row>
    <row r="800" spans="70:102" s="96" customFormat="1">
      <c r="BR800" s="110"/>
      <c r="CX800" s="97"/>
    </row>
    <row r="801" spans="70:102" s="96" customFormat="1">
      <c r="BR801" s="110"/>
      <c r="CX801" s="97"/>
    </row>
    <row r="802" spans="70:102" s="96" customFormat="1">
      <c r="BR802" s="110"/>
      <c r="CX802" s="97"/>
    </row>
    <row r="803" spans="70:102" s="96" customFormat="1">
      <c r="BR803" s="110"/>
      <c r="CX803" s="97"/>
    </row>
    <row r="804" spans="70:102" s="96" customFormat="1">
      <c r="BR804" s="110"/>
      <c r="CX804" s="97"/>
    </row>
    <row r="805" spans="70:102" s="96" customFormat="1">
      <c r="BR805" s="110"/>
      <c r="CX805" s="97"/>
    </row>
    <row r="806" spans="70:102" s="96" customFormat="1">
      <c r="BR806" s="110"/>
      <c r="CX806" s="97"/>
    </row>
    <row r="807" spans="70:102" s="96" customFormat="1">
      <c r="BR807" s="110"/>
      <c r="CX807" s="97"/>
    </row>
    <row r="808" spans="70:102" s="96" customFormat="1">
      <c r="BR808" s="110"/>
      <c r="CX808" s="97"/>
    </row>
    <row r="809" spans="70:102" s="96" customFormat="1">
      <c r="BR809" s="110"/>
      <c r="CX809" s="97"/>
    </row>
    <row r="810" spans="70:102" s="96" customFormat="1">
      <c r="BR810" s="110"/>
      <c r="CX810" s="97"/>
    </row>
    <row r="811" spans="70:102" s="96" customFormat="1">
      <c r="BR811" s="110"/>
      <c r="CX811" s="97"/>
    </row>
    <row r="812" spans="70:102" s="96" customFormat="1">
      <c r="BR812" s="110"/>
      <c r="CX812" s="97"/>
    </row>
    <row r="813" spans="70:102" s="96" customFormat="1">
      <c r="BR813" s="110"/>
      <c r="CX813" s="97"/>
    </row>
    <row r="814" spans="70:102" s="96" customFormat="1">
      <c r="BR814" s="110"/>
      <c r="CX814" s="97"/>
    </row>
    <row r="815" spans="70:102" s="96" customFormat="1">
      <c r="BR815" s="110"/>
      <c r="CX815" s="97"/>
    </row>
    <row r="816" spans="70:102" s="96" customFormat="1">
      <c r="BR816" s="110"/>
      <c r="CX816" s="97"/>
    </row>
    <row r="817" spans="70:102" s="96" customFormat="1">
      <c r="BR817" s="110"/>
      <c r="CX817" s="97"/>
    </row>
    <row r="818" spans="70:102" s="96" customFormat="1">
      <c r="BR818" s="110"/>
      <c r="CX818" s="97"/>
    </row>
    <row r="819" spans="70:102" s="96" customFormat="1">
      <c r="BR819" s="110"/>
      <c r="CX819" s="97"/>
    </row>
    <row r="820" spans="70:102" s="96" customFormat="1">
      <c r="BR820" s="110"/>
      <c r="CX820" s="97"/>
    </row>
    <row r="821" spans="70:102" s="96" customFormat="1">
      <c r="BR821" s="110"/>
      <c r="CX821" s="97"/>
    </row>
    <row r="822" spans="70:102" s="96" customFormat="1">
      <c r="BR822" s="110"/>
      <c r="CX822" s="97"/>
    </row>
    <row r="823" spans="70:102" s="96" customFormat="1">
      <c r="BR823" s="110"/>
      <c r="CX823" s="97"/>
    </row>
    <row r="824" spans="70:102" s="96" customFormat="1">
      <c r="BR824" s="110"/>
      <c r="CX824" s="97"/>
    </row>
    <row r="825" spans="70:102" s="96" customFormat="1">
      <c r="BR825" s="110"/>
      <c r="CX825" s="97"/>
    </row>
    <row r="826" spans="70:102" s="96" customFormat="1">
      <c r="BR826" s="110"/>
      <c r="CX826" s="97"/>
    </row>
    <row r="827" spans="70:102" s="96" customFormat="1">
      <c r="BR827" s="110"/>
      <c r="CX827" s="97"/>
    </row>
    <row r="828" spans="70:102" s="96" customFormat="1">
      <c r="BR828" s="110"/>
      <c r="CX828" s="97"/>
    </row>
    <row r="829" spans="70:102" s="96" customFormat="1">
      <c r="BR829" s="110"/>
      <c r="CX829" s="97"/>
    </row>
    <row r="830" spans="70:102" s="96" customFormat="1">
      <c r="BR830" s="110"/>
      <c r="CX830" s="97"/>
    </row>
    <row r="831" spans="70:102" s="96" customFormat="1">
      <c r="BR831" s="110"/>
      <c r="CX831" s="97"/>
    </row>
    <row r="832" spans="70:102" s="96" customFormat="1">
      <c r="BR832" s="110"/>
      <c r="CX832" s="97"/>
    </row>
    <row r="833" spans="70:102" s="96" customFormat="1">
      <c r="BR833" s="110"/>
      <c r="CX833" s="97"/>
    </row>
    <row r="834" spans="70:102" s="96" customFormat="1">
      <c r="BR834" s="110"/>
      <c r="CX834" s="97"/>
    </row>
    <row r="835" spans="70:102" s="96" customFormat="1">
      <c r="BR835" s="110"/>
      <c r="CX835" s="97"/>
    </row>
    <row r="836" spans="70:102" s="96" customFormat="1">
      <c r="BR836" s="110"/>
      <c r="CX836" s="97"/>
    </row>
    <row r="837" spans="70:102" s="96" customFormat="1">
      <c r="BR837" s="110"/>
      <c r="CX837" s="97"/>
    </row>
    <row r="838" spans="70:102" s="96" customFormat="1">
      <c r="BR838" s="110"/>
      <c r="CX838" s="97"/>
    </row>
    <row r="839" spans="70:102" s="96" customFormat="1">
      <c r="BR839" s="110"/>
      <c r="CX839" s="97"/>
    </row>
    <row r="840" spans="70:102" s="96" customFormat="1">
      <c r="BR840" s="110"/>
      <c r="CX840" s="97"/>
    </row>
    <row r="841" spans="70:102" s="96" customFormat="1">
      <c r="BR841" s="110"/>
      <c r="CX841" s="97"/>
    </row>
    <row r="842" spans="70:102" s="96" customFormat="1">
      <c r="BR842" s="110"/>
      <c r="CX842" s="97"/>
    </row>
    <row r="843" spans="70:102" s="96" customFormat="1">
      <c r="BR843" s="110"/>
      <c r="CX843" s="97"/>
    </row>
    <row r="844" spans="70:102" s="96" customFormat="1">
      <c r="BR844" s="110"/>
      <c r="CX844" s="97"/>
    </row>
    <row r="845" spans="70:102" s="96" customFormat="1">
      <c r="BR845" s="110"/>
      <c r="CX845" s="97"/>
    </row>
    <row r="846" spans="70:102" s="96" customFormat="1">
      <c r="BR846" s="110"/>
      <c r="CX846" s="97"/>
    </row>
    <row r="847" spans="70:102" s="96" customFormat="1">
      <c r="BR847" s="110"/>
      <c r="CX847" s="97"/>
    </row>
    <row r="848" spans="70:102" s="96" customFormat="1">
      <c r="BR848" s="110"/>
      <c r="CX848" s="97"/>
    </row>
    <row r="849" spans="70:102" s="96" customFormat="1">
      <c r="BR849" s="110"/>
      <c r="CX849" s="97"/>
    </row>
    <row r="850" spans="70:102" s="96" customFormat="1">
      <c r="BR850" s="110"/>
      <c r="CX850" s="97"/>
    </row>
    <row r="851" spans="70:102" s="96" customFormat="1">
      <c r="BR851" s="110"/>
      <c r="CX851" s="97"/>
    </row>
    <row r="852" spans="70:102" s="96" customFormat="1">
      <c r="BR852" s="110"/>
      <c r="CX852" s="97"/>
    </row>
    <row r="853" spans="70:102" s="96" customFormat="1">
      <c r="BR853" s="110"/>
      <c r="CX853" s="97"/>
    </row>
    <row r="854" spans="70:102" s="96" customFormat="1">
      <c r="BR854" s="110"/>
      <c r="CX854" s="97"/>
    </row>
    <row r="855" spans="70:102" s="96" customFormat="1">
      <c r="BR855" s="110"/>
      <c r="CX855" s="97"/>
    </row>
    <row r="856" spans="70:102" s="96" customFormat="1">
      <c r="BR856" s="110"/>
      <c r="CX856" s="97"/>
    </row>
    <row r="857" spans="70:102" s="96" customFormat="1">
      <c r="BR857" s="110"/>
      <c r="CX857" s="97"/>
    </row>
    <row r="858" spans="70:102" s="96" customFormat="1">
      <c r="BR858" s="110"/>
      <c r="CX858" s="97"/>
    </row>
    <row r="859" spans="70:102" s="96" customFormat="1">
      <c r="BR859" s="110"/>
      <c r="CX859" s="97"/>
    </row>
    <row r="860" spans="70:102" s="96" customFormat="1">
      <c r="BR860" s="110"/>
      <c r="CX860" s="97"/>
    </row>
    <row r="861" spans="70:102" s="96" customFormat="1">
      <c r="BR861" s="110"/>
      <c r="CX861" s="97"/>
    </row>
    <row r="862" spans="70:102" s="96" customFormat="1">
      <c r="BR862" s="110"/>
      <c r="CX862" s="97"/>
    </row>
    <row r="863" spans="70:102" s="96" customFormat="1">
      <c r="BR863" s="110"/>
      <c r="CX863" s="97"/>
    </row>
    <row r="864" spans="70:102" s="96" customFormat="1">
      <c r="BR864" s="110"/>
      <c r="CX864" s="97"/>
    </row>
    <row r="865" spans="70:102" s="96" customFormat="1">
      <c r="BR865" s="110"/>
      <c r="CX865" s="97"/>
    </row>
    <row r="866" spans="70:102" s="96" customFormat="1">
      <c r="BR866" s="110"/>
      <c r="CX866" s="97"/>
    </row>
    <row r="867" spans="70:102" s="96" customFormat="1">
      <c r="BR867" s="110"/>
      <c r="CX867" s="97"/>
    </row>
    <row r="868" spans="70:102" s="96" customFormat="1">
      <c r="BR868" s="110"/>
      <c r="CX868" s="97"/>
    </row>
    <row r="869" spans="70:102" s="96" customFormat="1">
      <c r="BR869" s="110"/>
      <c r="CX869" s="97"/>
    </row>
    <row r="870" spans="70:102" s="96" customFormat="1">
      <c r="BR870" s="110"/>
      <c r="CX870" s="97"/>
    </row>
    <row r="871" spans="70:102" s="96" customFormat="1">
      <c r="BR871" s="110"/>
      <c r="CX871" s="97"/>
    </row>
    <row r="872" spans="70:102" s="96" customFormat="1">
      <c r="BR872" s="110"/>
      <c r="CX872" s="97"/>
    </row>
    <row r="873" spans="70:102" s="96" customFormat="1">
      <c r="BR873" s="110"/>
      <c r="CX873" s="97"/>
    </row>
    <row r="874" spans="70:102" s="96" customFormat="1">
      <c r="BR874" s="110"/>
      <c r="CX874" s="97"/>
    </row>
    <row r="875" spans="70:102" s="96" customFormat="1">
      <c r="BR875" s="110"/>
      <c r="CX875" s="97"/>
    </row>
    <row r="876" spans="70:102" s="96" customFormat="1">
      <c r="BR876" s="110"/>
      <c r="CX876" s="97"/>
    </row>
    <row r="877" spans="70:102" s="96" customFormat="1">
      <c r="BR877" s="110"/>
      <c r="CX877" s="97"/>
    </row>
    <row r="878" spans="70:102" s="96" customFormat="1">
      <c r="BR878" s="110"/>
      <c r="CX878" s="97"/>
    </row>
    <row r="879" spans="70:102" s="96" customFormat="1">
      <c r="BR879" s="110"/>
      <c r="CX879" s="97"/>
    </row>
    <row r="880" spans="70:102" s="96" customFormat="1">
      <c r="BR880" s="110"/>
      <c r="CX880" s="97"/>
    </row>
    <row r="881" spans="70:102" s="96" customFormat="1">
      <c r="BR881" s="110"/>
      <c r="CX881" s="97"/>
    </row>
    <row r="882" spans="70:102" s="96" customFormat="1">
      <c r="BR882" s="110"/>
      <c r="CX882" s="97"/>
    </row>
    <row r="883" spans="70:102" s="96" customFormat="1">
      <c r="BR883" s="110"/>
      <c r="CX883" s="97"/>
    </row>
    <row r="884" spans="70:102" s="96" customFormat="1">
      <c r="BR884" s="110"/>
      <c r="CX884" s="97"/>
    </row>
    <row r="885" spans="70:102" s="96" customFormat="1">
      <c r="BR885" s="110"/>
      <c r="CX885" s="97"/>
    </row>
    <row r="886" spans="70:102" s="96" customFormat="1">
      <c r="BR886" s="110"/>
      <c r="CX886" s="97"/>
    </row>
    <row r="887" spans="70:102" s="96" customFormat="1">
      <c r="BR887" s="110"/>
      <c r="CX887" s="97"/>
    </row>
    <row r="888" spans="70:102" s="96" customFormat="1">
      <c r="BR888" s="110"/>
      <c r="CX888" s="97"/>
    </row>
    <row r="889" spans="70:102" s="96" customFormat="1">
      <c r="BR889" s="110"/>
      <c r="CX889" s="97"/>
    </row>
    <row r="890" spans="70:102" s="96" customFormat="1">
      <c r="BR890" s="110"/>
      <c r="CX890" s="97"/>
    </row>
    <row r="891" spans="70:102" s="96" customFormat="1">
      <c r="BR891" s="110"/>
      <c r="CX891" s="97"/>
    </row>
    <row r="892" spans="70:102" s="96" customFormat="1">
      <c r="BR892" s="110"/>
      <c r="CX892" s="97"/>
    </row>
    <row r="893" spans="70:102" s="96" customFormat="1">
      <c r="BR893" s="110"/>
      <c r="CX893" s="97"/>
    </row>
    <row r="894" spans="70:102" s="96" customFormat="1">
      <c r="BR894" s="110"/>
      <c r="CX894" s="97"/>
    </row>
    <row r="895" spans="70:102" s="96" customFormat="1">
      <c r="BR895" s="110"/>
      <c r="CX895" s="97"/>
    </row>
    <row r="896" spans="70:102" s="96" customFormat="1">
      <c r="BR896" s="110"/>
      <c r="CX896" s="97"/>
    </row>
    <row r="897" spans="70:102" s="96" customFormat="1">
      <c r="BR897" s="110"/>
      <c r="CX897" s="97"/>
    </row>
    <row r="898" spans="70:102" s="96" customFormat="1">
      <c r="BR898" s="110"/>
      <c r="CX898" s="97"/>
    </row>
    <row r="899" spans="70:102" s="96" customFormat="1">
      <c r="BR899" s="110"/>
      <c r="CX899" s="97"/>
    </row>
    <row r="900" spans="70:102" s="96" customFormat="1">
      <c r="BR900" s="110"/>
      <c r="CX900" s="97"/>
    </row>
    <row r="901" spans="70:102" s="96" customFormat="1">
      <c r="BR901" s="110"/>
      <c r="CX901" s="97"/>
    </row>
    <row r="902" spans="70:102" s="96" customFormat="1">
      <c r="BR902" s="110"/>
      <c r="CX902" s="97"/>
    </row>
    <row r="903" spans="70:102" s="96" customFormat="1">
      <c r="BR903" s="110"/>
      <c r="CX903" s="97"/>
    </row>
    <row r="904" spans="70:102" s="96" customFormat="1">
      <c r="BR904" s="110"/>
      <c r="CX904" s="97"/>
    </row>
    <row r="905" spans="70:102" s="96" customFormat="1">
      <c r="BR905" s="110"/>
      <c r="CX905" s="97"/>
    </row>
    <row r="906" spans="70:102" s="96" customFormat="1">
      <c r="BR906" s="110"/>
      <c r="CX906" s="97"/>
    </row>
    <row r="907" spans="70:102" s="96" customFormat="1">
      <c r="BR907" s="110"/>
      <c r="CX907" s="97"/>
    </row>
    <row r="908" spans="70:102" s="96" customFormat="1">
      <c r="BR908" s="110"/>
      <c r="CX908" s="97"/>
    </row>
    <row r="909" spans="70:102" s="96" customFormat="1">
      <c r="BR909" s="110"/>
      <c r="CX909" s="97"/>
    </row>
    <row r="910" spans="70:102" s="96" customFormat="1">
      <c r="BR910" s="110"/>
      <c r="CX910" s="97"/>
    </row>
    <row r="911" spans="70:102" s="96" customFormat="1">
      <c r="BR911" s="110"/>
      <c r="CX911" s="97"/>
    </row>
    <row r="912" spans="70:102" s="96" customFormat="1">
      <c r="BR912" s="110"/>
      <c r="CX912" s="97"/>
    </row>
    <row r="913" spans="70:102" s="96" customFormat="1">
      <c r="BR913" s="110"/>
      <c r="CX913" s="97"/>
    </row>
    <row r="914" spans="70:102" s="96" customFormat="1">
      <c r="BR914" s="110"/>
      <c r="CX914" s="97"/>
    </row>
    <row r="915" spans="70:102" s="96" customFormat="1">
      <c r="BR915" s="110"/>
      <c r="CX915" s="97"/>
    </row>
    <row r="916" spans="70:102" s="96" customFormat="1">
      <c r="BR916" s="110"/>
      <c r="CX916" s="97"/>
    </row>
    <row r="917" spans="70:102" s="96" customFormat="1">
      <c r="BR917" s="110"/>
      <c r="CX917" s="97"/>
    </row>
    <row r="918" spans="70:102" s="96" customFormat="1">
      <c r="BR918" s="110"/>
      <c r="CX918" s="97"/>
    </row>
    <row r="919" spans="70:102" s="96" customFormat="1">
      <c r="BR919" s="110"/>
      <c r="CX919" s="97"/>
    </row>
    <row r="920" spans="70:102" s="96" customFormat="1">
      <c r="BR920" s="110"/>
      <c r="CX920" s="97"/>
    </row>
    <row r="921" spans="70:102" s="96" customFormat="1">
      <c r="BR921" s="110"/>
      <c r="CX921" s="97"/>
    </row>
    <row r="922" spans="70:102" s="96" customFormat="1">
      <c r="BR922" s="110"/>
      <c r="CX922" s="97"/>
    </row>
    <row r="923" spans="70:102" s="96" customFormat="1">
      <c r="BR923" s="110"/>
      <c r="CX923" s="97"/>
    </row>
    <row r="924" spans="70:102" s="96" customFormat="1">
      <c r="BR924" s="110"/>
      <c r="CX924" s="97"/>
    </row>
    <row r="925" spans="70:102" s="96" customFormat="1">
      <c r="BR925" s="110"/>
      <c r="CX925" s="97"/>
    </row>
    <row r="926" spans="70:102" s="96" customFormat="1">
      <c r="BR926" s="110"/>
      <c r="CX926" s="97"/>
    </row>
    <row r="927" spans="70:102" s="96" customFormat="1">
      <c r="BR927" s="110"/>
      <c r="CX927" s="97"/>
    </row>
    <row r="928" spans="70:102" s="96" customFormat="1">
      <c r="BR928" s="110"/>
      <c r="CX928" s="97"/>
    </row>
    <row r="929" spans="70:102" s="96" customFormat="1">
      <c r="BR929" s="110"/>
      <c r="CX929" s="97"/>
    </row>
    <row r="930" spans="70:102" s="96" customFormat="1">
      <c r="BR930" s="110"/>
      <c r="CX930" s="97"/>
    </row>
    <row r="931" spans="70:102" s="96" customFormat="1">
      <c r="BR931" s="110"/>
      <c r="CX931" s="97"/>
    </row>
    <row r="932" spans="70:102" s="96" customFormat="1">
      <c r="BR932" s="110"/>
      <c r="CX932" s="97"/>
    </row>
    <row r="933" spans="70:102" s="96" customFormat="1">
      <c r="BR933" s="110"/>
      <c r="CX933" s="97"/>
    </row>
    <row r="934" spans="70:102" s="96" customFormat="1">
      <c r="BR934" s="110"/>
      <c r="CX934" s="97"/>
    </row>
    <row r="935" spans="70:102" s="96" customFormat="1">
      <c r="BR935" s="110"/>
      <c r="CX935" s="97"/>
    </row>
    <row r="936" spans="70:102" s="96" customFormat="1">
      <c r="BR936" s="110"/>
      <c r="CX936" s="97"/>
    </row>
    <row r="937" spans="70:102" s="96" customFormat="1">
      <c r="BR937" s="110"/>
      <c r="CX937" s="97"/>
    </row>
    <row r="938" spans="70:102" s="96" customFormat="1">
      <c r="BR938" s="110"/>
      <c r="CX938" s="97"/>
    </row>
    <row r="939" spans="70:102" s="96" customFormat="1">
      <c r="BR939" s="110"/>
      <c r="CX939" s="97"/>
    </row>
    <row r="940" spans="70:102" s="96" customFormat="1">
      <c r="BR940" s="110"/>
      <c r="CX940" s="97"/>
    </row>
    <row r="941" spans="70:102" s="96" customFormat="1">
      <c r="BR941" s="110"/>
      <c r="CX941" s="97"/>
    </row>
    <row r="942" spans="70:102" s="96" customFormat="1">
      <c r="BR942" s="110"/>
      <c r="CX942" s="97"/>
    </row>
    <row r="943" spans="70:102" s="96" customFormat="1">
      <c r="BR943" s="110"/>
      <c r="CX943" s="97"/>
    </row>
    <row r="944" spans="70:102" s="96" customFormat="1">
      <c r="BR944" s="110"/>
      <c r="CX944" s="97"/>
    </row>
    <row r="945" spans="70:102" s="96" customFormat="1">
      <c r="BR945" s="110"/>
      <c r="CX945" s="97"/>
    </row>
    <row r="946" spans="70:102" s="96" customFormat="1">
      <c r="BR946" s="110"/>
      <c r="CX946" s="97"/>
    </row>
    <row r="947" spans="70:102" s="96" customFormat="1">
      <c r="BR947" s="110"/>
      <c r="CX947" s="97"/>
    </row>
    <row r="948" spans="70:102" s="96" customFormat="1">
      <c r="BR948" s="110"/>
      <c r="CX948" s="97"/>
    </row>
    <row r="949" spans="70:102" s="96" customFormat="1">
      <c r="BR949" s="110"/>
      <c r="CX949" s="97"/>
    </row>
    <row r="950" spans="70:102" s="96" customFormat="1">
      <c r="BR950" s="110"/>
      <c r="CX950" s="97"/>
    </row>
    <row r="951" spans="70:102" s="96" customFormat="1">
      <c r="BR951" s="110"/>
      <c r="CX951" s="97"/>
    </row>
    <row r="952" spans="70:102" s="96" customFormat="1">
      <c r="BR952" s="110"/>
      <c r="CX952" s="97"/>
    </row>
    <row r="953" spans="70:102" s="96" customFormat="1">
      <c r="BR953" s="110"/>
      <c r="CX953" s="97"/>
    </row>
    <row r="954" spans="70:102" s="96" customFormat="1">
      <c r="BR954" s="110"/>
      <c r="CX954" s="97"/>
    </row>
    <row r="955" spans="70:102" s="96" customFormat="1">
      <c r="BR955" s="110"/>
      <c r="CX955" s="97"/>
    </row>
    <row r="956" spans="70:102" s="96" customFormat="1">
      <c r="BR956" s="110"/>
      <c r="CX956" s="97"/>
    </row>
    <row r="957" spans="70:102" s="96" customFormat="1">
      <c r="BR957" s="110"/>
      <c r="CX957" s="97"/>
    </row>
    <row r="958" spans="70:102" s="96" customFormat="1">
      <c r="BR958" s="110"/>
      <c r="CX958" s="97"/>
    </row>
    <row r="959" spans="70:102" s="96" customFormat="1">
      <c r="BR959" s="110"/>
      <c r="CX959" s="97"/>
    </row>
    <row r="960" spans="70:102" s="96" customFormat="1">
      <c r="BR960" s="110"/>
      <c r="CX960" s="97"/>
    </row>
    <row r="961" spans="70:102" s="96" customFormat="1">
      <c r="BR961" s="110"/>
      <c r="CX961" s="97"/>
    </row>
    <row r="962" spans="70:102" s="96" customFormat="1">
      <c r="BR962" s="110"/>
      <c r="CX962" s="97"/>
    </row>
    <row r="963" spans="70:102" s="96" customFormat="1">
      <c r="BR963" s="110"/>
      <c r="CX963" s="97"/>
    </row>
    <row r="964" spans="70:102" s="96" customFormat="1">
      <c r="BR964" s="110"/>
      <c r="CX964" s="97"/>
    </row>
    <row r="965" spans="70:102" s="96" customFormat="1">
      <c r="BR965" s="110"/>
      <c r="CX965" s="97"/>
    </row>
    <row r="966" spans="70:102" s="96" customFormat="1">
      <c r="BR966" s="110"/>
      <c r="CX966" s="97"/>
    </row>
    <row r="967" spans="70:102" s="96" customFormat="1">
      <c r="BR967" s="110"/>
      <c r="CX967" s="97"/>
    </row>
    <row r="968" spans="70:102" s="96" customFormat="1">
      <c r="BR968" s="110"/>
      <c r="CX968" s="97"/>
    </row>
    <row r="969" spans="70:102" s="96" customFormat="1">
      <c r="BR969" s="110"/>
      <c r="CX969" s="97"/>
    </row>
    <row r="970" spans="70:102" s="96" customFormat="1">
      <c r="BR970" s="110"/>
      <c r="CX970" s="97"/>
    </row>
    <row r="971" spans="70:102" s="96" customFormat="1">
      <c r="BR971" s="110"/>
      <c r="CX971" s="97"/>
    </row>
    <row r="972" spans="70:102" s="96" customFormat="1">
      <c r="BR972" s="110"/>
      <c r="CX972" s="97"/>
    </row>
    <row r="973" spans="70:102" s="96" customFormat="1">
      <c r="BR973" s="110"/>
      <c r="CX973" s="97"/>
    </row>
    <row r="974" spans="70:102" s="96" customFormat="1">
      <c r="BR974" s="110"/>
      <c r="CX974" s="97"/>
    </row>
    <row r="975" spans="70:102" s="96" customFormat="1">
      <c r="BR975" s="110"/>
      <c r="CX975" s="97"/>
    </row>
    <row r="976" spans="70:102" s="96" customFormat="1">
      <c r="BR976" s="110"/>
      <c r="CX976" s="97"/>
    </row>
    <row r="977" spans="70:102" s="96" customFormat="1">
      <c r="BR977" s="110"/>
      <c r="CX977" s="97"/>
    </row>
    <row r="978" spans="70:102" s="96" customFormat="1">
      <c r="BR978" s="110"/>
      <c r="CX978" s="97"/>
    </row>
    <row r="979" spans="70:102" s="96" customFormat="1">
      <c r="BR979" s="110"/>
      <c r="CX979" s="97"/>
    </row>
    <row r="980" spans="70:102" s="96" customFormat="1">
      <c r="BR980" s="110"/>
      <c r="CX980" s="97"/>
    </row>
    <row r="981" spans="70:102" s="96" customFormat="1">
      <c r="BR981" s="110"/>
      <c r="CX981" s="97"/>
    </row>
    <row r="982" spans="70:102" s="96" customFormat="1">
      <c r="BR982" s="110"/>
      <c r="CX982" s="97"/>
    </row>
    <row r="983" spans="70:102" s="96" customFormat="1">
      <c r="BR983" s="110"/>
      <c r="CX983" s="97"/>
    </row>
    <row r="984" spans="70:102" s="96" customFormat="1">
      <c r="BR984" s="110"/>
      <c r="CX984" s="97"/>
    </row>
    <row r="985" spans="70:102" s="96" customFormat="1">
      <c r="BR985" s="110"/>
      <c r="CX985" s="97"/>
    </row>
    <row r="986" spans="70:102" s="96" customFormat="1">
      <c r="BR986" s="110"/>
      <c r="CX986" s="97"/>
    </row>
    <row r="987" spans="70:102" s="96" customFormat="1">
      <c r="BR987" s="110"/>
      <c r="CX987" s="97"/>
    </row>
    <row r="988" spans="70:102" s="96" customFormat="1">
      <c r="BR988" s="110"/>
      <c r="CX988" s="97"/>
    </row>
    <row r="989" spans="70:102" s="96" customFormat="1">
      <c r="BR989" s="110"/>
      <c r="CX989" s="97"/>
    </row>
    <row r="990" spans="70:102" s="96" customFormat="1">
      <c r="BR990" s="110"/>
      <c r="CX990" s="97"/>
    </row>
    <row r="991" spans="70:102" s="96" customFormat="1">
      <c r="BR991" s="110"/>
      <c r="CX991" s="97"/>
    </row>
    <row r="992" spans="70:102" s="96" customFormat="1">
      <c r="BR992" s="110"/>
      <c r="CX992" s="97"/>
    </row>
    <row r="993" spans="70:102" s="96" customFormat="1">
      <c r="BR993" s="110"/>
      <c r="CX993" s="97"/>
    </row>
    <row r="994" spans="70:102" s="96" customFormat="1">
      <c r="BR994" s="110"/>
      <c r="CX994" s="97"/>
    </row>
    <row r="995" spans="70:102" s="96" customFormat="1">
      <c r="BR995" s="110"/>
      <c r="CX995" s="97"/>
    </row>
    <row r="996" spans="70:102" s="96" customFormat="1">
      <c r="BR996" s="110"/>
      <c r="CX996" s="97"/>
    </row>
    <row r="997" spans="70:102" s="96" customFormat="1">
      <c r="BR997" s="110"/>
      <c r="CX997" s="97"/>
    </row>
    <row r="998" spans="70:102" s="96" customFormat="1">
      <c r="BR998" s="110"/>
      <c r="CX998" s="97"/>
    </row>
    <row r="999" spans="70:102" s="96" customFormat="1">
      <c r="BR999" s="110"/>
      <c r="CX999" s="97"/>
    </row>
    <row r="1000" spans="70:102" s="96" customFormat="1">
      <c r="BR1000" s="110"/>
      <c r="CX1000" s="97"/>
    </row>
    <row r="1001" spans="70:102" s="96" customFormat="1">
      <c r="BR1001" s="110"/>
      <c r="CX1001" s="97"/>
    </row>
    <row r="1002" spans="70:102" s="96" customFormat="1">
      <c r="BR1002" s="110"/>
      <c r="CX1002" s="97"/>
    </row>
    <row r="1003" spans="70:102" s="96" customFormat="1">
      <c r="BR1003" s="110"/>
      <c r="CX1003" s="97"/>
    </row>
    <row r="1004" spans="70:102" s="96" customFormat="1">
      <c r="BR1004" s="110"/>
      <c r="CX1004" s="97"/>
    </row>
    <row r="1005" spans="70:102" s="96" customFormat="1">
      <c r="BR1005" s="110"/>
      <c r="CX1005" s="97"/>
    </row>
    <row r="1006" spans="70:102" s="96" customFormat="1">
      <c r="BR1006" s="110"/>
      <c r="CX1006" s="97"/>
    </row>
    <row r="1007" spans="70:102" s="96" customFormat="1">
      <c r="BR1007" s="110"/>
      <c r="CX1007" s="97"/>
    </row>
    <row r="1008" spans="70:102" s="96" customFormat="1">
      <c r="BR1008" s="110"/>
      <c r="CX1008" s="97"/>
    </row>
    <row r="1009" spans="70:102" s="96" customFormat="1">
      <c r="BR1009" s="110"/>
      <c r="CX1009" s="97"/>
    </row>
    <row r="1010" spans="70:102" s="96" customFormat="1">
      <c r="BR1010" s="110"/>
      <c r="CX1010" s="97"/>
    </row>
    <row r="1011" spans="70:102" s="96" customFormat="1">
      <c r="BR1011" s="110"/>
      <c r="CX1011" s="97"/>
    </row>
    <row r="1012" spans="70:102" s="96" customFormat="1">
      <c r="BR1012" s="110"/>
      <c r="CX1012" s="97"/>
    </row>
    <row r="1013" spans="70:102" s="96" customFormat="1">
      <c r="BR1013" s="110"/>
      <c r="CX1013" s="97"/>
    </row>
    <row r="1014" spans="70:102" s="96" customFormat="1">
      <c r="BR1014" s="110"/>
      <c r="CX1014" s="97"/>
    </row>
    <row r="1015" spans="70:102" s="96" customFormat="1">
      <c r="BR1015" s="110"/>
      <c r="CX1015" s="97"/>
    </row>
    <row r="1016" spans="70:102" s="96" customFormat="1">
      <c r="BR1016" s="110"/>
      <c r="CX1016" s="97"/>
    </row>
    <row r="1017" spans="70:102" s="96" customFormat="1">
      <c r="BR1017" s="110"/>
      <c r="CX1017" s="97"/>
    </row>
    <row r="1018" spans="70:102" s="96" customFormat="1">
      <c r="BR1018" s="110"/>
      <c r="CX1018" s="97"/>
    </row>
    <row r="1019" spans="70:102" s="96" customFormat="1">
      <c r="BR1019" s="110"/>
      <c r="CX1019" s="97"/>
    </row>
    <row r="1020" spans="70:102" s="96" customFormat="1">
      <c r="BR1020" s="110"/>
      <c r="CX1020" s="97"/>
    </row>
    <row r="1021" spans="70:102" s="96" customFormat="1">
      <c r="BR1021" s="110"/>
      <c r="CX1021" s="97"/>
    </row>
    <row r="1022" spans="70:102" s="96" customFormat="1">
      <c r="BR1022" s="110"/>
      <c r="CX1022" s="97"/>
    </row>
    <row r="1023" spans="70:102" s="96" customFormat="1">
      <c r="BR1023" s="110"/>
      <c r="CX1023" s="97"/>
    </row>
    <row r="1024" spans="70:102" s="96" customFormat="1">
      <c r="BR1024" s="110"/>
      <c r="CX1024" s="97"/>
    </row>
    <row r="1025" spans="70:102" s="96" customFormat="1">
      <c r="BR1025" s="110"/>
      <c r="CX1025" s="97"/>
    </row>
    <row r="1026" spans="70:102" s="96" customFormat="1">
      <c r="BR1026" s="110"/>
      <c r="CX1026" s="97"/>
    </row>
    <row r="1027" spans="70:102" s="96" customFormat="1">
      <c r="BR1027" s="110"/>
      <c r="CX1027" s="97"/>
    </row>
    <row r="1028" spans="70:102" s="96" customFormat="1">
      <c r="BR1028" s="110"/>
      <c r="CX1028" s="97"/>
    </row>
    <row r="1029" spans="70:102" s="96" customFormat="1">
      <c r="BR1029" s="110"/>
      <c r="CX1029" s="97"/>
    </row>
    <row r="1030" spans="70:102" s="96" customFormat="1">
      <c r="BR1030" s="110"/>
      <c r="CX1030" s="97"/>
    </row>
    <row r="1031" spans="70:102" s="96" customFormat="1">
      <c r="BR1031" s="110"/>
      <c r="CX1031" s="97"/>
    </row>
    <row r="1032" spans="70:102" s="96" customFormat="1">
      <c r="BR1032" s="110"/>
      <c r="CX1032" s="97"/>
    </row>
    <row r="1033" spans="70:102" s="96" customFormat="1">
      <c r="BR1033" s="110"/>
      <c r="CX1033" s="97"/>
    </row>
    <row r="1034" spans="70:102" s="96" customFormat="1">
      <c r="BR1034" s="110"/>
      <c r="CX1034" s="97"/>
    </row>
    <row r="1035" spans="70:102" s="96" customFormat="1">
      <c r="BR1035" s="110"/>
      <c r="CX1035" s="97"/>
    </row>
    <row r="1036" spans="70:102" s="96" customFormat="1">
      <c r="BR1036" s="110"/>
      <c r="CX1036" s="97"/>
    </row>
    <row r="1037" spans="70:102" s="96" customFormat="1">
      <c r="BR1037" s="110"/>
      <c r="CX1037" s="97"/>
    </row>
    <row r="1038" spans="70:102" s="96" customFormat="1">
      <c r="BR1038" s="110"/>
      <c r="CX1038" s="97"/>
    </row>
    <row r="1039" spans="70:102" s="96" customFormat="1">
      <c r="BR1039" s="110"/>
      <c r="CX1039" s="97"/>
    </row>
    <row r="1040" spans="70:102" s="96" customFormat="1">
      <c r="BR1040" s="110"/>
      <c r="CX1040" s="97"/>
    </row>
    <row r="1041" spans="70:102" s="96" customFormat="1">
      <c r="BR1041" s="110"/>
      <c r="CX1041" s="97"/>
    </row>
    <row r="1042" spans="70:102" s="96" customFormat="1">
      <c r="BR1042" s="110"/>
      <c r="CX1042" s="97"/>
    </row>
    <row r="1043" spans="70:102" s="96" customFormat="1">
      <c r="BR1043" s="110"/>
      <c r="CX1043" s="97"/>
    </row>
    <row r="1044" spans="70:102" s="96" customFormat="1">
      <c r="BR1044" s="110"/>
      <c r="CX1044" s="97"/>
    </row>
    <row r="1045" spans="70:102" s="96" customFormat="1">
      <c r="BR1045" s="110"/>
      <c r="CX1045" s="97"/>
    </row>
    <row r="1046" spans="70:102" s="96" customFormat="1">
      <c r="BR1046" s="110"/>
      <c r="CX1046" s="97"/>
    </row>
    <row r="1047" spans="70:102" s="96" customFormat="1">
      <c r="BR1047" s="110"/>
      <c r="CX1047" s="97"/>
    </row>
    <row r="1048" spans="70:102" s="96" customFormat="1">
      <c r="BR1048" s="110"/>
      <c r="CX1048" s="97"/>
    </row>
    <row r="1049" spans="70:102" s="96" customFormat="1">
      <c r="BR1049" s="110"/>
      <c r="CX1049" s="97"/>
    </row>
    <row r="1050" spans="70:102" s="96" customFormat="1">
      <c r="BR1050" s="110"/>
      <c r="CX1050" s="97"/>
    </row>
    <row r="1051" spans="70:102" s="96" customFormat="1">
      <c r="BR1051" s="110"/>
      <c r="CX1051" s="97"/>
    </row>
    <row r="1052" spans="70:102" s="96" customFormat="1">
      <c r="BR1052" s="110"/>
      <c r="CX1052" s="97"/>
    </row>
    <row r="1053" spans="70:102" s="96" customFormat="1">
      <c r="BR1053" s="110"/>
      <c r="CX1053" s="97"/>
    </row>
    <row r="1054" spans="70:102" s="96" customFormat="1">
      <c r="BR1054" s="110"/>
      <c r="CX1054" s="97"/>
    </row>
    <row r="1055" spans="70:102" s="96" customFormat="1">
      <c r="BR1055" s="110"/>
      <c r="CX1055" s="97"/>
    </row>
    <row r="1056" spans="70:102" s="96" customFormat="1">
      <c r="BR1056" s="110"/>
      <c r="CX1056" s="97"/>
    </row>
    <row r="1057" spans="70:102" s="96" customFormat="1">
      <c r="BR1057" s="110"/>
      <c r="CX1057" s="97"/>
    </row>
    <row r="1058" spans="70:102" s="96" customFormat="1">
      <c r="BR1058" s="110"/>
      <c r="CX1058" s="97"/>
    </row>
    <row r="1059" spans="70:102" s="96" customFormat="1">
      <c r="BR1059" s="110"/>
      <c r="CX1059" s="97"/>
    </row>
    <row r="1060" spans="70:102" s="96" customFormat="1">
      <c r="BR1060" s="110"/>
      <c r="CX1060" s="97"/>
    </row>
    <row r="1061" spans="70:102" s="96" customFormat="1">
      <c r="BR1061" s="110"/>
      <c r="CX1061" s="97"/>
    </row>
    <row r="1062" spans="70:102" s="96" customFormat="1">
      <c r="BR1062" s="110"/>
      <c r="CX1062" s="97"/>
    </row>
    <row r="1063" spans="70:102" s="96" customFormat="1">
      <c r="BR1063" s="110"/>
      <c r="CX1063" s="97"/>
    </row>
    <row r="1064" spans="70:102" s="96" customFormat="1">
      <c r="BR1064" s="110"/>
      <c r="CX1064" s="97"/>
    </row>
    <row r="1065" spans="70:102" s="96" customFormat="1">
      <c r="BR1065" s="110"/>
      <c r="CX1065" s="97"/>
    </row>
    <row r="1066" spans="70:102" s="96" customFormat="1">
      <c r="BR1066" s="110"/>
      <c r="CX1066" s="97"/>
    </row>
    <row r="1067" spans="70:102" s="96" customFormat="1">
      <c r="BR1067" s="110"/>
      <c r="CX1067" s="97"/>
    </row>
    <row r="1068" spans="70:102" s="96" customFormat="1">
      <c r="BR1068" s="110"/>
      <c r="CX1068" s="97"/>
    </row>
    <row r="1069" spans="70:102" s="96" customFormat="1">
      <c r="BR1069" s="110"/>
      <c r="CX1069" s="97"/>
    </row>
    <row r="1070" spans="70:102" s="96" customFormat="1">
      <c r="BR1070" s="110"/>
      <c r="CX1070" s="97"/>
    </row>
    <row r="1071" spans="70:102" s="96" customFormat="1">
      <c r="BR1071" s="110"/>
      <c r="CX1071" s="97"/>
    </row>
    <row r="1072" spans="70:102" s="96" customFormat="1">
      <c r="BR1072" s="110"/>
      <c r="CX1072" s="97"/>
    </row>
    <row r="1073" spans="70:102" s="96" customFormat="1">
      <c r="BR1073" s="110"/>
      <c r="CX1073" s="97"/>
    </row>
    <row r="1074" spans="70:102" s="96" customFormat="1">
      <c r="BR1074" s="110"/>
      <c r="CX1074" s="97"/>
    </row>
    <row r="1075" spans="70:102" s="96" customFormat="1">
      <c r="BR1075" s="110"/>
      <c r="CX1075" s="97"/>
    </row>
    <row r="1076" spans="70:102" s="96" customFormat="1">
      <c r="BR1076" s="110"/>
      <c r="CX1076" s="97"/>
    </row>
    <row r="1077" spans="70:102" s="96" customFormat="1">
      <c r="BR1077" s="110"/>
      <c r="CX1077" s="97"/>
    </row>
    <row r="1078" spans="70:102" s="96" customFormat="1">
      <c r="BR1078" s="110"/>
      <c r="CX1078" s="97"/>
    </row>
    <row r="1079" spans="70:102" s="96" customFormat="1">
      <c r="BR1079" s="110"/>
      <c r="CX1079" s="97"/>
    </row>
    <row r="1080" spans="70:102" s="96" customFormat="1">
      <c r="BR1080" s="110"/>
      <c r="CX1080" s="97"/>
    </row>
    <row r="1081" spans="70:102" s="96" customFormat="1">
      <c r="BR1081" s="110"/>
      <c r="CX1081" s="97"/>
    </row>
    <row r="1082" spans="70:102" s="96" customFormat="1">
      <c r="BR1082" s="110"/>
      <c r="CX1082" s="97"/>
    </row>
    <row r="1083" spans="70:102" s="96" customFormat="1">
      <c r="BR1083" s="110"/>
      <c r="CX1083" s="97"/>
    </row>
    <row r="1084" spans="70:102" s="96" customFormat="1">
      <c r="BR1084" s="110"/>
      <c r="CX1084" s="97"/>
    </row>
    <row r="1085" spans="70:102" s="96" customFormat="1">
      <c r="BR1085" s="110"/>
      <c r="CX1085" s="97"/>
    </row>
    <row r="1086" spans="70:102" s="96" customFormat="1">
      <c r="BR1086" s="110"/>
      <c r="CX1086" s="97"/>
    </row>
    <row r="1087" spans="70:102" s="96" customFormat="1">
      <c r="BR1087" s="110"/>
      <c r="CX1087" s="97"/>
    </row>
    <row r="1088" spans="70:102" s="96" customFormat="1">
      <c r="BR1088" s="110"/>
      <c r="CX1088" s="97"/>
    </row>
    <row r="1089" spans="70:102" s="96" customFormat="1">
      <c r="BR1089" s="110"/>
      <c r="CX1089" s="97"/>
    </row>
    <row r="1090" spans="70:102" s="96" customFormat="1">
      <c r="BR1090" s="110"/>
      <c r="CX1090" s="97"/>
    </row>
    <row r="1091" spans="70:102" s="96" customFormat="1">
      <c r="BR1091" s="110"/>
      <c r="CX1091" s="97"/>
    </row>
    <row r="1092" spans="70:102" s="96" customFormat="1">
      <c r="BR1092" s="110"/>
      <c r="CX1092" s="97"/>
    </row>
    <row r="1093" spans="70:102" s="96" customFormat="1">
      <c r="BR1093" s="110"/>
      <c r="CX1093" s="97"/>
    </row>
    <row r="1094" spans="70:102" s="96" customFormat="1">
      <c r="BR1094" s="110"/>
      <c r="CX1094" s="97"/>
    </row>
    <row r="1095" spans="70:102" s="96" customFormat="1">
      <c r="BR1095" s="110"/>
      <c r="CX1095" s="97"/>
    </row>
    <row r="1096" spans="70:102" s="96" customFormat="1">
      <c r="BR1096" s="110"/>
      <c r="CX1096" s="97"/>
    </row>
    <row r="1097" spans="70:102" s="96" customFormat="1">
      <c r="BR1097" s="110"/>
      <c r="CX1097" s="97"/>
    </row>
    <row r="1098" spans="70:102" s="96" customFormat="1">
      <c r="BR1098" s="110"/>
      <c r="CX1098" s="97"/>
    </row>
    <row r="1099" spans="70:102" s="96" customFormat="1">
      <c r="BR1099" s="110"/>
      <c r="CX1099" s="97"/>
    </row>
    <row r="1100" spans="70:102" s="96" customFormat="1">
      <c r="BR1100" s="110"/>
      <c r="CX1100" s="97"/>
    </row>
    <row r="1101" spans="70:102" s="96" customFormat="1">
      <c r="BR1101" s="110"/>
      <c r="CX1101" s="97"/>
    </row>
    <row r="1102" spans="70:102" s="96" customFormat="1">
      <c r="BR1102" s="110"/>
      <c r="CX1102" s="97"/>
    </row>
    <row r="1103" spans="70:102" s="96" customFormat="1">
      <c r="BR1103" s="110"/>
      <c r="CX1103" s="97"/>
    </row>
    <row r="1104" spans="70:102" s="96" customFormat="1">
      <c r="BR1104" s="110"/>
      <c r="CX1104" s="97"/>
    </row>
    <row r="1105" spans="70:102" s="96" customFormat="1">
      <c r="BR1105" s="110"/>
      <c r="CX1105" s="97"/>
    </row>
    <row r="1106" spans="70:102" s="96" customFormat="1">
      <c r="BR1106" s="110"/>
      <c r="CX1106" s="97"/>
    </row>
    <row r="1107" spans="70:102" s="96" customFormat="1">
      <c r="BR1107" s="110"/>
      <c r="CX1107" s="97"/>
    </row>
    <row r="1108" spans="70:102" s="96" customFormat="1">
      <c r="BR1108" s="110"/>
      <c r="CX1108" s="97"/>
    </row>
    <row r="1109" spans="70:102" s="96" customFormat="1">
      <c r="BR1109" s="110"/>
      <c r="CX1109" s="97"/>
    </row>
    <row r="1110" spans="70:102" s="96" customFormat="1">
      <c r="BR1110" s="110"/>
      <c r="CX1110" s="97"/>
    </row>
    <row r="1111" spans="70:102" s="96" customFormat="1">
      <c r="BR1111" s="110"/>
      <c r="CX1111" s="97"/>
    </row>
    <row r="1112" spans="70:102" s="96" customFormat="1">
      <c r="BR1112" s="110"/>
      <c r="CX1112" s="97"/>
    </row>
    <row r="1113" spans="70:102" s="96" customFormat="1">
      <c r="BR1113" s="110"/>
      <c r="CX1113" s="97"/>
    </row>
    <row r="1114" spans="70:102" s="96" customFormat="1">
      <c r="BR1114" s="110"/>
      <c r="CX1114" s="97"/>
    </row>
    <row r="1115" spans="70:102" s="96" customFormat="1">
      <c r="BR1115" s="110"/>
      <c r="CX1115" s="97"/>
    </row>
    <row r="1116" spans="70:102" s="96" customFormat="1">
      <c r="BR1116" s="110"/>
      <c r="CX1116" s="97"/>
    </row>
    <row r="1117" spans="70:102" s="96" customFormat="1">
      <c r="BR1117" s="110"/>
      <c r="CX1117" s="97"/>
    </row>
    <row r="1118" spans="70:102" s="96" customFormat="1">
      <c r="BR1118" s="110"/>
      <c r="CX1118" s="97"/>
    </row>
    <row r="1119" spans="70:102" s="96" customFormat="1">
      <c r="BR1119" s="110"/>
      <c r="CX1119" s="97"/>
    </row>
    <row r="1120" spans="70:102" s="96" customFormat="1">
      <c r="BR1120" s="110"/>
      <c r="CX1120" s="97"/>
    </row>
    <row r="1121" spans="70:102" s="96" customFormat="1">
      <c r="BR1121" s="110"/>
      <c r="CX1121" s="97"/>
    </row>
    <row r="1122" spans="70:102" s="96" customFormat="1">
      <c r="BR1122" s="110"/>
      <c r="CX1122" s="97"/>
    </row>
    <row r="1123" spans="70:102" s="96" customFormat="1">
      <c r="BR1123" s="110"/>
      <c r="CX1123" s="97"/>
    </row>
    <row r="1124" spans="70:102" s="96" customFormat="1">
      <c r="BR1124" s="110"/>
      <c r="CX1124" s="97"/>
    </row>
    <row r="1125" spans="70:102" s="96" customFormat="1">
      <c r="BR1125" s="110"/>
      <c r="CX1125" s="97"/>
    </row>
    <row r="1126" spans="70:102" s="96" customFormat="1">
      <c r="BR1126" s="110"/>
      <c r="CX1126" s="97"/>
    </row>
    <row r="1127" spans="70:102" s="96" customFormat="1">
      <c r="BR1127" s="110"/>
      <c r="CX1127" s="97"/>
    </row>
    <row r="1128" spans="70:102" s="96" customFormat="1">
      <c r="BR1128" s="110"/>
      <c r="CX1128" s="97"/>
    </row>
    <row r="1129" spans="70:102" s="96" customFormat="1">
      <c r="BR1129" s="110"/>
      <c r="CX1129" s="97"/>
    </row>
    <row r="1130" spans="70:102" s="96" customFormat="1">
      <c r="BR1130" s="110"/>
      <c r="CX1130" s="97"/>
    </row>
    <row r="1131" spans="70:102" s="96" customFormat="1">
      <c r="BR1131" s="110"/>
      <c r="CX1131" s="97"/>
    </row>
    <row r="1132" spans="70:102" s="96" customFormat="1">
      <c r="BR1132" s="110"/>
      <c r="CX1132" s="97"/>
    </row>
    <row r="1133" spans="70:102" s="96" customFormat="1">
      <c r="BR1133" s="110"/>
      <c r="CX1133" s="97"/>
    </row>
    <row r="1134" spans="70:102" s="96" customFormat="1">
      <c r="BR1134" s="110"/>
      <c r="CX1134" s="97"/>
    </row>
    <row r="1135" spans="70:102" s="96" customFormat="1">
      <c r="BR1135" s="110"/>
      <c r="CX1135" s="97"/>
    </row>
    <row r="1136" spans="70:102" s="96" customFormat="1">
      <c r="BR1136" s="110"/>
      <c r="CX1136" s="97"/>
    </row>
    <row r="1137" spans="70:102" s="96" customFormat="1">
      <c r="BR1137" s="110"/>
      <c r="CX1137" s="97"/>
    </row>
    <row r="1138" spans="70:102" s="96" customFormat="1">
      <c r="BR1138" s="110"/>
      <c r="CX1138" s="97"/>
    </row>
    <row r="1139" spans="70:102" s="96" customFormat="1">
      <c r="BR1139" s="110"/>
      <c r="CX1139" s="97"/>
    </row>
    <row r="1140" spans="70:102" s="96" customFormat="1">
      <c r="BR1140" s="110"/>
      <c r="CX1140" s="97"/>
    </row>
    <row r="1141" spans="70:102" s="96" customFormat="1">
      <c r="BR1141" s="110"/>
      <c r="CX1141" s="97"/>
    </row>
    <row r="1142" spans="70:102" s="96" customFormat="1">
      <c r="BR1142" s="110"/>
      <c r="CX1142" s="97"/>
    </row>
    <row r="1143" spans="70:102" s="96" customFormat="1">
      <c r="BR1143" s="110"/>
      <c r="CX1143" s="97"/>
    </row>
    <row r="1144" spans="70:102" s="96" customFormat="1">
      <c r="BR1144" s="110"/>
      <c r="CX1144" s="97"/>
    </row>
    <row r="1145" spans="70:102" s="96" customFormat="1">
      <c r="BR1145" s="110"/>
      <c r="CX1145" s="97"/>
    </row>
    <row r="1146" spans="70:102" s="96" customFormat="1">
      <c r="BR1146" s="110"/>
      <c r="CX1146" s="97"/>
    </row>
    <row r="1147" spans="70:102" s="96" customFormat="1">
      <c r="BR1147" s="110"/>
      <c r="CX1147" s="97"/>
    </row>
    <row r="1148" spans="70:102" s="96" customFormat="1">
      <c r="BR1148" s="110"/>
      <c r="CX1148" s="97"/>
    </row>
    <row r="1149" spans="70:102" s="96" customFormat="1">
      <c r="BR1149" s="110"/>
      <c r="CX1149" s="97"/>
    </row>
    <row r="1150" spans="70:102" s="96" customFormat="1">
      <c r="BR1150" s="110"/>
      <c r="CX1150" s="97"/>
    </row>
    <row r="1151" spans="70:102" s="96" customFormat="1">
      <c r="BR1151" s="110"/>
      <c r="CX1151" s="97"/>
    </row>
    <row r="1152" spans="70:102" s="96" customFormat="1">
      <c r="BR1152" s="110"/>
      <c r="CX1152" s="97"/>
    </row>
    <row r="1153" spans="70:102" s="96" customFormat="1">
      <c r="BR1153" s="110"/>
      <c r="CX1153" s="97"/>
    </row>
    <row r="1154" spans="70:102" s="96" customFormat="1">
      <c r="BR1154" s="110"/>
      <c r="CX1154" s="97"/>
    </row>
    <row r="1155" spans="70:102" s="96" customFormat="1">
      <c r="BR1155" s="110"/>
      <c r="CX1155" s="97"/>
    </row>
    <row r="1156" spans="70:102" s="96" customFormat="1">
      <c r="BR1156" s="110"/>
      <c r="CX1156" s="97"/>
    </row>
    <row r="1157" spans="70:102" s="96" customFormat="1">
      <c r="BR1157" s="110"/>
      <c r="CX1157" s="97"/>
    </row>
    <row r="1158" spans="70:102" s="96" customFormat="1">
      <c r="BR1158" s="110"/>
      <c r="CX1158" s="97"/>
    </row>
    <row r="1159" spans="70:102" s="96" customFormat="1">
      <c r="BR1159" s="110"/>
      <c r="CX1159" s="97"/>
    </row>
    <row r="1160" spans="70:102" s="96" customFormat="1">
      <c r="BR1160" s="110"/>
      <c r="CX1160" s="97"/>
    </row>
    <row r="1161" spans="70:102" s="96" customFormat="1">
      <c r="BR1161" s="110"/>
      <c r="CX1161" s="97"/>
    </row>
    <row r="1162" spans="70:102" s="96" customFormat="1">
      <c r="BR1162" s="110"/>
      <c r="CX1162" s="97"/>
    </row>
    <row r="1163" spans="70:102" s="96" customFormat="1">
      <c r="BR1163" s="110"/>
      <c r="CX1163" s="97"/>
    </row>
    <row r="1164" spans="70:102" s="96" customFormat="1">
      <c r="BR1164" s="110"/>
      <c r="CX1164" s="97"/>
    </row>
    <row r="1165" spans="70:102" s="96" customFormat="1">
      <c r="BR1165" s="110"/>
      <c r="CX1165" s="97"/>
    </row>
    <row r="1166" spans="70:102" s="96" customFormat="1">
      <c r="BR1166" s="110"/>
      <c r="CX1166" s="97"/>
    </row>
    <row r="1167" spans="70:102" s="96" customFormat="1">
      <c r="BR1167" s="110"/>
      <c r="CX1167" s="97"/>
    </row>
    <row r="1168" spans="70:102" s="96" customFormat="1">
      <c r="BR1168" s="110"/>
      <c r="CX1168" s="97"/>
    </row>
    <row r="1169" spans="70:102" s="96" customFormat="1">
      <c r="BR1169" s="110"/>
      <c r="CX1169" s="97"/>
    </row>
    <row r="1170" spans="70:102" s="96" customFormat="1">
      <c r="BR1170" s="110"/>
      <c r="CX1170" s="97"/>
    </row>
    <row r="1171" spans="70:102" s="96" customFormat="1">
      <c r="BR1171" s="110"/>
      <c r="CX1171" s="97"/>
    </row>
    <row r="1172" spans="70:102" s="96" customFormat="1">
      <c r="BR1172" s="110"/>
      <c r="CX1172" s="97"/>
    </row>
    <row r="1173" spans="70:102" s="96" customFormat="1">
      <c r="BR1173" s="110"/>
      <c r="CX1173" s="97"/>
    </row>
    <row r="1174" spans="70:102" s="96" customFormat="1">
      <c r="BR1174" s="110"/>
      <c r="CX1174" s="97"/>
    </row>
    <row r="1175" spans="70:102" s="96" customFormat="1">
      <c r="BR1175" s="110"/>
      <c r="CX1175" s="97"/>
    </row>
    <row r="1176" spans="70:102" s="96" customFormat="1">
      <c r="BR1176" s="110"/>
      <c r="CX1176" s="97"/>
    </row>
    <row r="1177" spans="70:102" s="96" customFormat="1">
      <c r="BR1177" s="110"/>
      <c r="CX1177" s="97"/>
    </row>
    <row r="1178" spans="70:102" s="96" customFormat="1">
      <c r="BR1178" s="110"/>
      <c r="CX1178" s="97"/>
    </row>
    <row r="1179" spans="70:102" s="96" customFormat="1">
      <c r="BR1179" s="110"/>
      <c r="CX1179" s="97"/>
    </row>
    <row r="1180" spans="70:102" s="96" customFormat="1">
      <c r="BR1180" s="110"/>
      <c r="CX1180" s="97"/>
    </row>
    <row r="1181" spans="70:102" s="96" customFormat="1">
      <c r="BR1181" s="110"/>
      <c r="CX1181" s="97"/>
    </row>
    <row r="1182" spans="70:102" s="96" customFormat="1">
      <c r="BR1182" s="110"/>
      <c r="CX1182" s="97"/>
    </row>
    <row r="1183" spans="70:102" s="96" customFormat="1">
      <c r="BR1183" s="110"/>
      <c r="CX1183" s="97"/>
    </row>
    <row r="1184" spans="70:102" s="96" customFormat="1">
      <c r="BR1184" s="110"/>
      <c r="CX1184" s="97"/>
    </row>
    <row r="1185" spans="70:102" s="96" customFormat="1">
      <c r="BR1185" s="110"/>
      <c r="CX1185" s="97"/>
    </row>
    <row r="1186" spans="70:102" s="96" customFormat="1">
      <c r="BR1186" s="110"/>
      <c r="CX1186" s="97"/>
    </row>
    <row r="1187" spans="70:102" s="96" customFormat="1">
      <c r="BR1187" s="110"/>
      <c r="CX1187" s="97"/>
    </row>
    <row r="1188" spans="70:102" s="96" customFormat="1">
      <c r="BR1188" s="110"/>
      <c r="CX1188" s="97"/>
    </row>
    <row r="1189" spans="70:102" s="96" customFormat="1">
      <c r="BR1189" s="110"/>
      <c r="CX1189" s="97"/>
    </row>
    <row r="1190" spans="70:102" s="96" customFormat="1">
      <c r="BR1190" s="110"/>
      <c r="CX1190" s="97"/>
    </row>
    <row r="1191" spans="70:102" s="96" customFormat="1">
      <c r="BR1191" s="110"/>
      <c r="CX1191" s="97"/>
    </row>
    <row r="1192" spans="70:102" s="96" customFormat="1">
      <c r="BR1192" s="110"/>
      <c r="CX1192" s="97"/>
    </row>
    <row r="1193" spans="70:102" s="96" customFormat="1">
      <c r="BR1193" s="110"/>
      <c r="CX1193" s="97"/>
    </row>
    <row r="1194" spans="70:102" s="96" customFormat="1">
      <c r="BR1194" s="110"/>
      <c r="CX1194" s="97"/>
    </row>
    <row r="1195" spans="70:102" s="96" customFormat="1">
      <c r="BR1195" s="110"/>
      <c r="CX1195" s="97"/>
    </row>
    <row r="1196" spans="70:102" s="96" customFormat="1">
      <c r="BR1196" s="110"/>
      <c r="CX1196" s="97"/>
    </row>
    <row r="1197" spans="70:102" s="96" customFormat="1">
      <c r="BR1197" s="110"/>
      <c r="CX1197" s="97"/>
    </row>
    <row r="1198" spans="70:102" s="96" customFormat="1">
      <c r="BR1198" s="110"/>
      <c r="CX1198" s="97"/>
    </row>
    <row r="1199" spans="70:102" s="96" customFormat="1">
      <c r="BR1199" s="110"/>
      <c r="CX1199" s="97"/>
    </row>
    <row r="1200" spans="70:102" s="96" customFormat="1">
      <c r="BR1200" s="110"/>
      <c r="CX1200" s="97"/>
    </row>
    <row r="1201" spans="70:102" s="96" customFormat="1">
      <c r="BR1201" s="110"/>
      <c r="CX1201" s="97"/>
    </row>
    <row r="1202" spans="70:102" s="96" customFormat="1">
      <c r="BR1202" s="110"/>
      <c r="CX1202" s="97"/>
    </row>
    <row r="1203" spans="70:102" s="96" customFormat="1">
      <c r="BR1203" s="110"/>
      <c r="CX1203" s="97"/>
    </row>
    <row r="1204" spans="70:102" s="96" customFormat="1">
      <c r="BR1204" s="110"/>
      <c r="CX1204" s="97"/>
    </row>
    <row r="1205" spans="70:102" s="96" customFormat="1">
      <c r="BR1205" s="110"/>
      <c r="CX1205" s="97"/>
    </row>
    <row r="1206" spans="70:102" s="96" customFormat="1">
      <c r="BR1206" s="110"/>
      <c r="CX1206" s="97"/>
    </row>
    <row r="1207" spans="70:102" s="96" customFormat="1">
      <c r="BR1207" s="110"/>
      <c r="CX1207" s="97"/>
    </row>
    <row r="1208" spans="70:102" s="96" customFormat="1">
      <c r="BR1208" s="110"/>
      <c r="CX1208" s="97"/>
    </row>
    <row r="1209" spans="70:102" s="96" customFormat="1">
      <c r="BR1209" s="110"/>
      <c r="CX1209" s="97"/>
    </row>
    <row r="1210" spans="70:102" s="96" customFormat="1">
      <c r="BR1210" s="110"/>
      <c r="CX1210" s="97"/>
    </row>
    <row r="1211" spans="70:102" s="96" customFormat="1">
      <c r="BR1211" s="110"/>
      <c r="CX1211" s="97"/>
    </row>
    <row r="1212" spans="70:102" s="96" customFormat="1">
      <c r="BR1212" s="110"/>
      <c r="CX1212" s="97"/>
    </row>
    <row r="1213" spans="70:102" s="96" customFormat="1">
      <c r="BR1213" s="110"/>
      <c r="CX1213" s="97"/>
    </row>
    <row r="1214" spans="70:102" s="96" customFormat="1">
      <c r="BR1214" s="110"/>
      <c r="CX1214" s="97"/>
    </row>
    <row r="1215" spans="70:102" s="96" customFormat="1">
      <c r="BR1215" s="110"/>
      <c r="CX1215" s="97"/>
    </row>
    <row r="1216" spans="70:102" s="96" customFormat="1">
      <c r="BR1216" s="110"/>
      <c r="CX1216" s="97"/>
    </row>
    <row r="1217" spans="70:102" s="96" customFormat="1">
      <c r="BR1217" s="110"/>
      <c r="CX1217" s="97"/>
    </row>
    <row r="1218" spans="70:102" s="96" customFormat="1">
      <c r="BR1218" s="110"/>
      <c r="CX1218" s="97"/>
    </row>
    <row r="1219" spans="70:102" s="96" customFormat="1">
      <c r="BR1219" s="110"/>
      <c r="CX1219" s="97"/>
    </row>
    <row r="1220" spans="70:102" s="96" customFormat="1">
      <c r="BR1220" s="110"/>
      <c r="CX1220" s="97"/>
    </row>
    <row r="1221" spans="70:102" s="96" customFormat="1">
      <c r="BR1221" s="110"/>
      <c r="CX1221" s="97"/>
    </row>
    <row r="1222" spans="70:102" s="96" customFormat="1">
      <c r="BR1222" s="110"/>
      <c r="CX1222" s="97"/>
    </row>
    <row r="1223" spans="70:102" s="96" customFormat="1">
      <c r="BR1223" s="110"/>
      <c r="CX1223" s="97"/>
    </row>
    <row r="1224" spans="70:102" s="96" customFormat="1">
      <c r="BR1224" s="110"/>
      <c r="CX1224" s="97"/>
    </row>
    <row r="1225" spans="70:102" s="96" customFormat="1">
      <c r="BR1225" s="110"/>
      <c r="CX1225" s="97"/>
    </row>
    <row r="1226" spans="70:102" s="96" customFormat="1">
      <c r="BR1226" s="110"/>
      <c r="CX1226" s="97"/>
    </row>
    <row r="1227" spans="70:102" s="96" customFormat="1">
      <c r="BR1227" s="110"/>
      <c r="CX1227" s="97"/>
    </row>
    <row r="1228" spans="70:102" s="96" customFormat="1">
      <c r="BR1228" s="110"/>
      <c r="CX1228" s="97"/>
    </row>
    <row r="1229" spans="70:102" s="96" customFormat="1">
      <c r="BR1229" s="110"/>
      <c r="CX1229" s="97"/>
    </row>
    <row r="1230" spans="70:102" s="96" customFormat="1">
      <c r="BR1230" s="110"/>
      <c r="CX1230" s="97"/>
    </row>
    <row r="1231" spans="70:102" s="96" customFormat="1">
      <c r="BR1231" s="110"/>
      <c r="CX1231" s="97"/>
    </row>
    <row r="1232" spans="70:102" s="96" customFormat="1">
      <c r="BR1232" s="110"/>
      <c r="CX1232" s="97"/>
    </row>
    <row r="1233" spans="70:102" s="96" customFormat="1">
      <c r="BR1233" s="110"/>
      <c r="CX1233" s="97"/>
    </row>
    <row r="1234" spans="70:102" s="96" customFormat="1">
      <c r="BR1234" s="110"/>
      <c r="CX1234" s="97"/>
    </row>
    <row r="1235" spans="70:102" s="96" customFormat="1">
      <c r="BR1235" s="110"/>
      <c r="CX1235" s="97"/>
    </row>
    <row r="1236" spans="70:102" s="96" customFormat="1">
      <c r="BR1236" s="110"/>
      <c r="CX1236" s="97"/>
    </row>
    <row r="1237" spans="70:102" s="96" customFormat="1">
      <c r="BR1237" s="110"/>
      <c r="CX1237" s="97"/>
    </row>
    <row r="1238" spans="70:102" s="96" customFormat="1">
      <c r="BR1238" s="110"/>
      <c r="CX1238" s="97"/>
    </row>
    <row r="1239" spans="70:102" s="96" customFormat="1">
      <c r="BR1239" s="110"/>
      <c r="CX1239" s="97"/>
    </row>
    <row r="1240" spans="70:102" s="96" customFormat="1">
      <c r="BR1240" s="110"/>
      <c r="CX1240" s="97"/>
    </row>
    <row r="1241" spans="70:102" s="96" customFormat="1">
      <c r="BR1241" s="110"/>
      <c r="CX1241" s="97"/>
    </row>
    <row r="1242" spans="70:102" s="96" customFormat="1">
      <c r="BR1242" s="110"/>
      <c r="CX1242" s="97"/>
    </row>
    <row r="1243" spans="70:102" s="96" customFormat="1">
      <c r="BR1243" s="110"/>
      <c r="CX1243" s="97"/>
    </row>
    <row r="1244" spans="70:102" s="96" customFormat="1">
      <c r="BR1244" s="110"/>
      <c r="CX1244" s="97"/>
    </row>
    <row r="1245" spans="70:102" s="96" customFormat="1">
      <c r="BR1245" s="110"/>
      <c r="CX1245" s="97"/>
    </row>
    <row r="1246" spans="70:102" s="96" customFormat="1">
      <c r="BR1246" s="110"/>
      <c r="CX1246" s="97"/>
    </row>
    <row r="1247" spans="70:102" s="96" customFormat="1">
      <c r="BR1247" s="110"/>
      <c r="CX1247" s="97"/>
    </row>
    <row r="1248" spans="70:102" s="96" customFormat="1">
      <c r="BR1248" s="110"/>
      <c r="CX1248" s="97"/>
    </row>
    <row r="1249" spans="70:102" s="96" customFormat="1">
      <c r="BR1249" s="110"/>
      <c r="CX1249" s="97"/>
    </row>
    <row r="1250" spans="70:102" s="96" customFormat="1">
      <c r="BR1250" s="110"/>
      <c r="CX1250" s="97"/>
    </row>
    <row r="1251" spans="70:102" s="96" customFormat="1">
      <c r="BR1251" s="110"/>
      <c r="CX1251" s="97"/>
    </row>
    <row r="1252" spans="70:102" s="96" customFormat="1">
      <c r="BR1252" s="110"/>
      <c r="CX1252" s="97"/>
    </row>
    <row r="1253" spans="70:102" s="96" customFormat="1">
      <c r="BR1253" s="110"/>
      <c r="CX1253" s="97"/>
    </row>
    <row r="1254" spans="70:102" s="96" customFormat="1">
      <c r="BR1254" s="110"/>
      <c r="CX1254" s="97"/>
    </row>
    <row r="1255" spans="70:102" s="96" customFormat="1">
      <c r="BR1255" s="110"/>
      <c r="CX1255" s="97"/>
    </row>
    <row r="1256" spans="70:102" s="96" customFormat="1">
      <c r="BR1256" s="110"/>
      <c r="CX1256" s="97"/>
    </row>
    <row r="1257" spans="70:102" s="96" customFormat="1">
      <c r="BR1257" s="110"/>
      <c r="CX1257" s="97"/>
    </row>
    <row r="1258" spans="70:102" s="96" customFormat="1">
      <c r="BR1258" s="110"/>
      <c r="CX1258" s="97"/>
    </row>
    <row r="1259" spans="70:102" s="96" customFormat="1">
      <c r="BR1259" s="110"/>
      <c r="CX1259" s="97"/>
    </row>
    <row r="1260" spans="70:102" s="96" customFormat="1">
      <c r="BR1260" s="110"/>
      <c r="CX1260" s="97"/>
    </row>
    <row r="1261" spans="70:102" s="96" customFormat="1">
      <c r="BR1261" s="110"/>
      <c r="CX1261" s="97"/>
    </row>
    <row r="1262" spans="70:102" s="96" customFormat="1">
      <c r="BR1262" s="110"/>
      <c r="CX1262" s="97"/>
    </row>
    <row r="1263" spans="70:102" s="96" customFormat="1">
      <c r="BR1263" s="110"/>
      <c r="CX1263" s="97"/>
    </row>
    <row r="1264" spans="70:102" s="96" customFormat="1">
      <c r="BR1264" s="110"/>
      <c r="CX1264" s="97"/>
    </row>
    <row r="1265" spans="70:102" s="96" customFormat="1">
      <c r="BR1265" s="110"/>
      <c r="CX1265" s="97"/>
    </row>
    <row r="1266" spans="70:102" s="96" customFormat="1">
      <c r="BR1266" s="110"/>
      <c r="CX1266" s="97"/>
    </row>
    <row r="1267" spans="70:102" s="96" customFormat="1">
      <c r="BR1267" s="110"/>
      <c r="CX1267" s="97"/>
    </row>
    <row r="1268" spans="70:102" s="96" customFormat="1">
      <c r="BR1268" s="110"/>
      <c r="CX1268" s="97"/>
    </row>
    <row r="1269" spans="70:102" s="96" customFormat="1">
      <c r="BR1269" s="110"/>
      <c r="CX1269" s="97"/>
    </row>
    <row r="1270" spans="70:102" s="96" customFormat="1">
      <c r="BR1270" s="110"/>
      <c r="CX1270" s="97"/>
    </row>
    <row r="1271" spans="70:102" s="96" customFormat="1">
      <c r="BR1271" s="110"/>
      <c r="CX1271" s="97"/>
    </row>
    <row r="1272" spans="70:102" s="96" customFormat="1">
      <c r="BR1272" s="110"/>
      <c r="CX1272" s="97"/>
    </row>
    <row r="1273" spans="70:102" s="96" customFormat="1">
      <c r="BR1273" s="110"/>
      <c r="CX1273" s="97"/>
    </row>
    <row r="1274" spans="70:102" s="96" customFormat="1">
      <c r="BR1274" s="110"/>
      <c r="CX1274" s="97"/>
    </row>
    <row r="1275" spans="70:102" s="96" customFormat="1">
      <c r="BR1275" s="110"/>
      <c r="CX1275" s="97"/>
    </row>
    <row r="1276" spans="70:102" s="96" customFormat="1">
      <c r="BR1276" s="110"/>
      <c r="CX1276" s="97"/>
    </row>
    <row r="1277" spans="70:102" s="96" customFormat="1">
      <c r="BR1277" s="110"/>
      <c r="CX1277" s="97"/>
    </row>
    <row r="1278" spans="70:102" s="96" customFormat="1">
      <c r="BR1278" s="110"/>
      <c r="CX1278" s="97"/>
    </row>
    <row r="1279" spans="70:102" s="96" customFormat="1">
      <c r="BR1279" s="110"/>
      <c r="CX1279" s="97"/>
    </row>
    <row r="1280" spans="70:102" s="96" customFormat="1">
      <c r="BR1280" s="110"/>
      <c r="CX1280" s="97"/>
    </row>
    <row r="1281" spans="70:102" s="96" customFormat="1">
      <c r="BR1281" s="110"/>
      <c r="CX1281" s="97"/>
    </row>
    <row r="1282" spans="70:102" s="96" customFormat="1">
      <c r="BR1282" s="110"/>
      <c r="CX1282" s="97"/>
    </row>
    <row r="1283" spans="70:102" s="96" customFormat="1">
      <c r="BR1283" s="110"/>
      <c r="CX1283" s="97"/>
    </row>
    <row r="1284" spans="70:102" s="96" customFormat="1">
      <c r="BR1284" s="110"/>
      <c r="CX1284" s="97"/>
    </row>
    <row r="1285" spans="70:102" s="96" customFormat="1">
      <c r="BR1285" s="110"/>
      <c r="CX1285" s="97"/>
    </row>
    <row r="1286" spans="70:102" s="96" customFormat="1">
      <c r="BR1286" s="110"/>
      <c r="CX1286" s="97"/>
    </row>
    <row r="1287" spans="70:102" s="96" customFormat="1">
      <c r="BR1287" s="110"/>
      <c r="CX1287" s="97"/>
    </row>
    <row r="1288" spans="70:102" s="96" customFormat="1">
      <c r="BR1288" s="110"/>
      <c r="CX1288" s="97"/>
    </row>
    <row r="1289" spans="70:102" s="96" customFormat="1">
      <c r="BR1289" s="110"/>
      <c r="CX1289" s="97"/>
    </row>
    <row r="1290" spans="70:102" s="96" customFormat="1">
      <c r="BR1290" s="110"/>
      <c r="CX1290" s="97"/>
    </row>
    <row r="1291" spans="70:102" s="96" customFormat="1">
      <c r="BR1291" s="110"/>
      <c r="CX1291" s="97"/>
    </row>
    <row r="1292" spans="70:102" s="96" customFormat="1">
      <c r="BR1292" s="110"/>
      <c r="CX1292" s="97"/>
    </row>
    <row r="1293" spans="70:102" s="96" customFormat="1">
      <c r="BR1293" s="110"/>
      <c r="CX1293" s="97"/>
    </row>
    <row r="1294" spans="70:102" s="96" customFormat="1">
      <c r="BR1294" s="110"/>
      <c r="CX1294" s="97"/>
    </row>
    <row r="1295" spans="70:102" s="96" customFormat="1">
      <c r="BR1295" s="110"/>
      <c r="CX1295" s="97"/>
    </row>
    <row r="1296" spans="70:102" s="96" customFormat="1">
      <c r="BR1296" s="110"/>
      <c r="CX1296" s="97"/>
    </row>
    <row r="1297" spans="70:102" s="96" customFormat="1">
      <c r="BR1297" s="110"/>
      <c r="CX1297" s="97"/>
    </row>
    <row r="1298" spans="70:102" s="96" customFormat="1">
      <c r="BR1298" s="110"/>
      <c r="CX1298" s="97"/>
    </row>
    <row r="1299" spans="70:102" s="96" customFormat="1">
      <c r="BR1299" s="110"/>
      <c r="CX1299" s="97"/>
    </row>
    <row r="1300" spans="70:102" s="96" customFormat="1">
      <c r="BR1300" s="110"/>
      <c r="CX1300" s="97"/>
    </row>
    <row r="1301" spans="70:102" s="96" customFormat="1">
      <c r="BR1301" s="110"/>
      <c r="CX1301" s="97"/>
    </row>
    <row r="1302" spans="70:102" s="96" customFormat="1">
      <c r="BR1302" s="110"/>
      <c r="CX1302" s="97"/>
    </row>
    <row r="1303" spans="70:102" s="96" customFormat="1">
      <c r="BR1303" s="110"/>
      <c r="CX1303" s="97"/>
    </row>
    <row r="1304" spans="70:102" s="96" customFormat="1">
      <c r="BR1304" s="110"/>
      <c r="CX1304" s="97"/>
    </row>
    <row r="1305" spans="70:102" s="96" customFormat="1">
      <c r="BR1305" s="110"/>
      <c r="CX1305" s="97"/>
    </row>
    <row r="1306" spans="70:102" s="96" customFormat="1">
      <c r="BR1306" s="110"/>
      <c r="CX1306" s="97"/>
    </row>
    <row r="1307" spans="70:102" s="96" customFormat="1">
      <c r="BR1307" s="110"/>
      <c r="CX1307" s="97"/>
    </row>
    <row r="1308" spans="70:102" s="96" customFormat="1">
      <c r="BR1308" s="110"/>
      <c r="CX1308" s="97"/>
    </row>
    <row r="1309" spans="70:102" s="96" customFormat="1">
      <c r="BR1309" s="110"/>
      <c r="CX1309" s="97"/>
    </row>
    <row r="1310" spans="70:102" s="96" customFormat="1">
      <c r="BR1310" s="110"/>
      <c r="CX1310" s="97"/>
    </row>
    <row r="1311" spans="70:102" s="96" customFormat="1">
      <c r="BR1311" s="110"/>
      <c r="CX1311" s="97"/>
    </row>
    <row r="1312" spans="70:102" s="96" customFormat="1">
      <c r="BR1312" s="110"/>
      <c r="CX1312" s="97"/>
    </row>
    <row r="1313" spans="70:102" s="96" customFormat="1">
      <c r="BR1313" s="110"/>
      <c r="CX1313" s="97"/>
    </row>
    <row r="1314" spans="70:102" s="96" customFormat="1">
      <c r="BR1314" s="110"/>
      <c r="CX1314" s="97"/>
    </row>
    <row r="1315" spans="70:102" s="96" customFormat="1">
      <c r="BR1315" s="110"/>
      <c r="CX1315" s="97"/>
    </row>
    <row r="1316" spans="70:102" s="96" customFormat="1">
      <c r="BR1316" s="110"/>
      <c r="CX1316" s="97"/>
    </row>
    <row r="1317" spans="70:102" s="96" customFormat="1">
      <c r="BR1317" s="110"/>
      <c r="CX1317" s="97"/>
    </row>
    <row r="1318" spans="70:102" s="96" customFormat="1">
      <c r="BR1318" s="110"/>
      <c r="CX1318" s="97"/>
    </row>
    <row r="1319" spans="70:102" s="96" customFormat="1">
      <c r="BR1319" s="110"/>
      <c r="CX1319" s="97"/>
    </row>
    <row r="1320" spans="70:102" s="96" customFormat="1">
      <c r="BR1320" s="110"/>
      <c r="CX1320" s="97"/>
    </row>
    <row r="1321" spans="70:102" s="96" customFormat="1">
      <c r="BR1321" s="110"/>
      <c r="CX1321" s="97"/>
    </row>
    <row r="1322" spans="70:102" s="96" customFormat="1">
      <c r="BR1322" s="110"/>
      <c r="CX1322" s="97"/>
    </row>
    <row r="1323" spans="70:102" s="96" customFormat="1">
      <c r="BR1323" s="110"/>
      <c r="CX1323" s="97"/>
    </row>
    <row r="1324" spans="70:102" s="96" customFormat="1">
      <c r="BR1324" s="110"/>
      <c r="CX1324" s="97"/>
    </row>
    <row r="1325" spans="70:102" s="96" customFormat="1">
      <c r="BR1325" s="110"/>
      <c r="CX1325" s="97"/>
    </row>
    <row r="1326" spans="70:102" s="96" customFormat="1">
      <c r="BR1326" s="110"/>
      <c r="CX1326" s="97"/>
    </row>
    <row r="1327" spans="70:102" s="96" customFormat="1">
      <c r="BR1327" s="110"/>
      <c r="CX1327" s="97"/>
    </row>
    <row r="1328" spans="70:102" s="96" customFormat="1">
      <c r="BR1328" s="110"/>
      <c r="CX1328" s="97"/>
    </row>
    <row r="1329" spans="70:102" s="96" customFormat="1">
      <c r="BR1329" s="110"/>
      <c r="CX1329" s="97"/>
    </row>
    <row r="1330" spans="70:102" s="96" customFormat="1">
      <c r="BR1330" s="110"/>
      <c r="CX1330" s="97"/>
    </row>
    <row r="1331" spans="70:102" s="96" customFormat="1">
      <c r="BR1331" s="110"/>
      <c r="CX1331" s="97"/>
    </row>
    <row r="1332" spans="70:102" s="96" customFormat="1">
      <c r="BR1332" s="110"/>
      <c r="CX1332" s="97"/>
    </row>
    <row r="1333" spans="70:102" s="96" customFormat="1">
      <c r="BR1333" s="110"/>
      <c r="CX1333" s="97"/>
    </row>
    <row r="1334" spans="70:102" s="96" customFormat="1">
      <c r="BR1334" s="110"/>
      <c r="CX1334" s="97"/>
    </row>
    <row r="1335" spans="70:102" s="96" customFormat="1">
      <c r="BR1335" s="110"/>
      <c r="CX1335" s="97"/>
    </row>
    <row r="1336" spans="70:102" s="96" customFormat="1">
      <c r="BR1336" s="110"/>
      <c r="CX1336" s="97"/>
    </row>
    <row r="1337" spans="70:102" s="96" customFormat="1">
      <c r="BR1337" s="110"/>
      <c r="CX1337" s="97"/>
    </row>
    <row r="1338" spans="70:102" s="96" customFormat="1">
      <c r="BR1338" s="110"/>
      <c r="CX1338" s="97"/>
    </row>
    <row r="1339" spans="70:102" s="96" customFormat="1">
      <c r="BR1339" s="110"/>
      <c r="CX1339" s="97"/>
    </row>
    <row r="1340" spans="70:102" s="96" customFormat="1">
      <c r="BR1340" s="110"/>
      <c r="CX1340" s="97"/>
    </row>
    <row r="1341" spans="70:102" s="96" customFormat="1">
      <c r="BR1341" s="110"/>
      <c r="CX1341" s="97"/>
    </row>
    <row r="1342" spans="70:102" s="96" customFormat="1">
      <c r="BR1342" s="110"/>
      <c r="CX1342" s="97"/>
    </row>
    <row r="1343" spans="70:102" s="96" customFormat="1">
      <c r="BR1343" s="110"/>
      <c r="CX1343" s="97"/>
    </row>
    <row r="1344" spans="70:102" s="96" customFormat="1">
      <c r="BR1344" s="110"/>
      <c r="CX1344" s="97"/>
    </row>
    <row r="1345" spans="70:102" s="96" customFormat="1">
      <c r="BR1345" s="110"/>
      <c r="CX1345" s="97"/>
    </row>
    <row r="1346" spans="70:102" s="96" customFormat="1">
      <c r="BR1346" s="110"/>
      <c r="CX1346" s="97"/>
    </row>
    <row r="1347" spans="70:102" s="96" customFormat="1">
      <c r="BR1347" s="110"/>
      <c r="CX1347" s="97"/>
    </row>
    <row r="1348" spans="70:102" s="96" customFormat="1">
      <c r="BR1348" s="110"/>
      <c r="CX1348" s="97"/>
    </row>
    <row r="1349" spans="70:102" s="96" customFormat="1">
      <c r="BR1349" s="110"/>
      <c r="CX1349" s="97"/>
    </row>
    <row r="1350" spans="70:102" s="96" customFormat="1">
      <c r="BR1350" s="110"/>
      <c r="CX1350" s="97"/>
    </row>
    <row r="1351" spans="70:102" s="96" customFormat="1">
      <c r="BR1351" s="110"/>
      <c r="CX1351" s="97"/>
    </row>
    <row r="1352" spans="70:102" s="96" customFormat="1">
      <c r="BR1352" s="110"/>
      <c r="CX1352" s="97"/>
    </row>
    <row r="1353" spans="70:102" s="96" customFormat="1">
      <c r="BR1353" s="110"/>
      <c r="CX1353" s="97"/>
    </row>
    <row r="1354" spans="70:102" s="96" customFormat="1">
      <c r="BR1354" s="110"/>
      <c r="CX1354" s="97"/>
    </row>
    <row r="1355" spans="70:102" s="96" customFormat="1">
      <c r="BR1355" s="110"/>
      <c r="CX1355" s="97"/>
    </row>
    <row r="1356" spans="70:102" s="96" customFormat="1">
      <c r="BR1356" s="110"/>
      <c r="CX1356" s="97"/>
    </row>
    <row r="1357" spans="70:102" s="96" customFormat="1">
      <c r="BR1357" s="110"/>
      <c r="CX1357" s="97"/>
    </row>
    <row r="1358" spans="70:102" s="96" customFormat="1">
      <c r="BR1358" s="110"/>
      <c r="CX1358" s="97"/>
    </row>
    <row r="1359" spans="70:102" s="96" customFormat="1">
      <c r="BR1359" s="110"/>
      <c r="CX1359" s="97"/>
    </row>
    <row r="1360" spans="70:102" s="96" customFormat="1">
      <c r="BR1360" s="110"/>
      <c r="CX1360" s="97"/>
    </row>
    <row r="1361" spans="70:102" s="96" customFormat="1">
      <c r="BR1361" s="110"/>
      <c r="CX1361" s="97"/>
    </row>
    <row r="1362" spans="70:102" s="96" customFormat="1">
      <c r="BR1362" s="110"/>
      <c r="CX1362" s="97"/>
    </row>
    <row r="1363" spans="70:102" s="96" customFormat="1">
      <c r="BR1363" s="110"/>
      <c r="CX1363" s="97"/>
    </row>
    <row r="1364" spans="70:102" s="96" customFormat="1">
      <c r="BR1364" s="110"/>
      <c r="CX1364" s="97"/>
    </row>
    <row r="1365" spans="70:102" s="96" customFormat="1">
      <c r="BR1365" s="110"/>
      <c r="CX1365" s="97"/>
    </row>
    <row r="1366" spans="70:102" s="96" customFormat="1">
      <c r="BR1366" s="110"/>
      <c r="CX1366" s="97"/>
    </row>
    <row r="1367" spans="70:102" s="96" customFormat="1">
      <c r="BR1367" s="110"/>
      <c r="CX1367" s="97"/>
    </row>
    <row r="1368" spans="70:102" s="96" customFormat="1">
      <c r="BR1368" s="110"/>
      <c r="CX1368" s="97"/>
    </row>
    <row r="1369" spans="70:102" s="96" customFormat="1">
      <c r="BR1369" s="110"/>
      <c r="CX1369" s="97"/>
    </row>
    <row r="1370" spans="70:102" s="96" customFormat="1">
      <c r="BR1370" s="110"/>
      <c r="CX1370" s="97"/>
    </row>
    <row r="1371" spans="70:102" s="96" customFormat="1">
      <c r="BR1371" s="110"/>
      <c r="CX1371" s="97"/>
    </row>
    <row r="1372" spans="70:102" s="96" customFormat="1">
      <c r="BR1372" s="110"/>
      <c r="CX1372" s="97"/>
    </row>
    <row r="1373" spans="70:102" s="96" customFormat="1">
      <c r="BR1373" s="110"/>
      <c r="CX1373" s="97"/>
    </row>
    <row r="1374" spans="70:102" s="96" customFormat="1">
      <c r="BR1374" s="110"/>
      <c r="CX1374" s="97"/>
    </row>
    <row r="1375" spans="70:102" s="96" customFormat="1">
      <c r="BR1375" s="110"/>
      <c r="CX1375" s="97"/>
    </row>
    <row r="1376" spans="70:102" s="96" customFormat="1">
      <c r="BR1376" s="110"/>
      <c r="CX1376" s="97"/>
    </row>
    <row r="1377" spans="70:102" s="96" customFormat="1">
      <c r="BR1377" s="110"/>
      <c r="CX1377" s="97"/>
    </row>
    <row r="1378" spans="70:102" s="96" customFormat="1">
      <c r="BR1378" s="110"/>
      <c r="CX1378" s="97"/>
    </row>
    <row r="1379" spans="70:102" s="96" customFormat="1">
      <c r="BR1379" s="110"/>
      <c r="CX1379" s="97"/>
    </row>
    <row r="1380" spans="70:102" s="96" customFormat="1">
      <c r="BR1380" s="110"/>
      <c r="CX1380" s="97"/>
    </row>
    <row r="1381" spans="70:102" s="96" customFormat="1">
      <c r="BR1381" s="110"/>
      <c r="CX1381" s="97"/>
    </row>
    <row r="1382" spans="70:102" s="96" customFormat="1">
      <c r="BR1382" s="110"/>
      <c r="CX1382" s="97"/>
    </row>
    <row r="1383" spans="70:102" s="96" customFormat="1">
      <c r="BR1383" s="110"/>
      <c r="CX1383" s="97"/>
    </row>
    <row r="1384" spans="70:102" s="96" customFormat="1">
      <c r="BR1384" s="110"/>
      <c r="CX1384" s="97"/>
    </row>
    <row r="1385" spans="70:102" s="96" customFormat="1">
      <c r="BR1385" s="110"/>
      <c r="CX1385" s="97"/>
    </row>
    <row r="1386" spans="70:102" s="96" customFormat="1">
      <c r="BR1386" s="110"/>
      <c r="CX1386" s="97"/>
    </row>
    <row r="1387" spans="70:102" s="96" customFormat="1">
      <c r="BR1387" s="110"/>
      <c r="CX1387" s="97"/>
    </row>
    <row r="1388" spans="70:102" s="96" customFormat="1">
      <c r="BR1388" s="110"/>
      <c r="CX1388" s="97"/>
    </row>
    <row r="1389" spans="70:102" s="96" customFormat="1">
      <c r="BR1389" s="110"/>
      <c r="CX1389" s="97"/>
    </row>
    <row r="1390" spans="70:102" s="96" customFormat="1">
      <c r="BR1390" s="110"/>
      <c r="CX1390" s="97"/>
    </row>
    <row r="1391" spans="70:102" s="96" customFormat="1">
      <c r="BR1391" s="110"/>
      <c r="CX1391" s="97"/>
    </row>
    <row r="1392" spans="70:102" s="96" customFormat="1">
      <c r="BR1392" s="110"/>
      <c r="CX1392" s="97"/>
    </row>
    <row r="1393" spans="70:102" s="96" customFormat="1">
      <c r="BR1393" s="110"/>
      <c r="CX1393" s="97"/>
    </row>
    <row r="1394" spans="70:102" s="96" customFormat="1">
      <c r="BR1394" s="110"/>
      <c r="CX1394" s="97"/>
    </row>
    <row r="1395" spans="70:102" s="96" customFormat="1">
      <c r="BR1395" s="110"/>
      <c r="CX1395" s="97"/>
    </row>
    <row r="1396" spans="70:102" s="96" customFormat="1">
      <c r="BR1396" s="110"/>
      <c r="CX1396" s="97"/>
    </row>
    <row r="1397" spans="70:102" s="96" customFormat="1">
      <c r="BR1397" s="110"/>
      <c r="CX1397" s="97"/>
    </row>
    <row r="1398" spans="70:102" s="96" customFormat="1">
      <c r="BR1398" s="110"/>
      <c r="CX1398" s="97"/>
    </row>
    <row r="1399" spans="70:102" s="96" customFormat="1">
      <c r="BR1399" s="110"/>
      <c r="CX1399" s="97"/>
    </row>
    <row r="1400" spans="70:102" s="96" customFormat="1">
      <c r="BR1400" s="110"/>
      <c r="CX1400" s="97"/>
    </row>
    <row r="1401" spans="70:102" s="96" customFormat="1">
      <c r="BR1401" s="110"/>
      <c r="CX1401" s="97"/>
    </row>
    <row r="1402" spans="70:102" s="96" customFormat="1">
      <c r="BR1402" s="110"/>
      <c r="CX1402" s="97"/>
    </row>
    <row r="1403" spans="70:102" s="96" customFormat="1">
      <c r="BR1403" s="110"/>
      <c r="CX1403" s="97"/>
    </row>
    <row r="1404" spans="70:102" s="96" customFormat="1">
      <c r="BR1404" s="110"/>
      <c r="CX1404" s="97"/>
    </row>
    <row r="1405" spans="70:102" s="96" customFormat="1">
      <c r="BR1405" s="110"/>
      <c r="CX1405" s="97"/>
    </row>
    <row r="1406" spans="70:102" s="96" customFormat="1">
      <c r="BR1406" s="110"/>
      <c r="CX1406" s="97"/>
    </row>
    <row r="1407" spans="70:102" s="96" customFormat="1">
      <c r="BR1407" s="110"/>
      <c r="CX1407" s="97"/>
    </row>
    <row r="1408" spans="70:102" s="96" customFormat="1">
      <c r="BR1408" s="110"/>
      <c r="CX1408" s="97"/>
    </row>
    <row r="1409" spans="70:102" s="96" customFormat="1">
      <c r="BR1409" s="110"/>
      <c r="CX1409" s="97"/>
    </row>
    <row r="1410" spans="70:102" s="96" customFormat="1">
      <c r="BR1410" s="110"/>
      <c r="CX1410" s="97"/>
    </row>
    <row r="1411" spans="70:102" s="96" customFormat="1">
      <c r="BR1411" s="110"/>
      <c r="CX1411" s="97"/>
    </row>
    <row r="1412" spans="70:102" s="96" customFormat="1">
      <c r="BR1412" s="110"/>
      <c r="CX1412" s="97"/>
    </row>
    <row r="1413" spans="70:102" s="96" customFormat="1">
      <c r="BR1413" s="110"/>
      <c r="CX1413" s="97"/>
    </row>
    <row r="1414" spans="70:102" s="96" customFormat="1">
      <c r="BR1414" s="110"/>
      <c r="CX1414" s="97"/>
    </row>
    <row r="1415" spans="70:102" s="96" customFormat="1">
      <c r="BR1415" s="110"/>
      <c r="CX1415" s="97"/>
    </row>
    <row r="1416" spans="70:102" s="96" customFormat="1">
      <c r="BR1416" s="110"/>
      <c r="CX1416" s="97"/>
    </row>
    <row r="1417" spans="70:102" s="96" customFormat="1">
      <c r="BR1417" s="110"/>
      <c r="CX1417" s="97"/>
    </row>
    <row r="1418" spans="70:102" s="96" customFormat="1">
      <c r="BR1418" s="110"/>
      <c r="CX1418" s="97"/>
    </row>
    <row r="1419" spans="70:102" s="96" customFormat="1">
      <c r="BR1419" s="110"/>
      <c r="CX1419" s="97"/>
    </row>
    <row r="1420" spans="70:102" s="96" customFormat="1">
      <c r="BR1420" s="110"/>
      <c r="CX1420" s="97"/>
    </row>
    <row r="1421" spans="70:102" s="96" customFormat="1">
      <c r="BR1421" s="110"/>
      <c r="CX1421" s="97"/>
    </row>
    <row r="1422" spans="70:102" s="96" customFormat="1">
      <c r="BR1422" s="110"/>
      <c r="CX1422" s="97"/>
    </row>
    <row r="1423" spans="70:102" s="96" customFormat="1">
      <c r="BR1423" s="110"/>
      <c r="CX1423" s="97"/>
    </row>
    <row r="1424" spans="70:102" s="96" customFormat="1">
      <c r="BR1424" s="110"/>
      <c r="CX1424" s="97"/>
    </row>
    <row r="1425" spans="70:102" s="96" customFormat="1">
      <c r="BR1425" s="110"/>
      <c r="CX1425" s="97"/>
    </row>
    <row r="1426" spans="70:102" s="96" customFormat="1">
      <c r="BR1426" s="110"/>
      <c r="CX1426" s="97"/>
    </row>
    <row r="1427" spans="70:102" s="96" customFormat="1">
      <c r="BR1427" s="110"/>
      <c r="CX1427" s="97"/>
    </row>
    <row r="1428" spans="70:102" s="96" customFormat="1">
      <c r="BR1428" s="110"/>
      <c r="CX1428" s="97"/>
    </row>
    <row r="1429" spans="70:102" s="96" customFormat="1">
      <c r="BR1429" s="110"/>
      <c r="CX1429" s="97"/>
    </row>
    <row r="1430" spans="70:102" s="96" customFormat="1">
      <c r="BR1430" s="110"/>
      <c r="CX1430" s="97"/>
    </row>
    <row r="1431" spans="70:102" s="96" customFormat="1">
      <c r="BR1431" s="110"/>
      <c r="CX1431" s="97"/>
    </row>
    <row r="1432" spans="70:102" s="96" customFormat="1">
      <c r="BR1432" s="110"/>
      <c r="CX1432" s="97"/>
    </row>
    <row r="1433" spans="70:102" s="96" customFormat="1">
      <c r="BR1433" s="110"/>
      <c r="CX1433" s="97"/>
    </row>
    <row r="1434" spans="70:102" s="96" customFormat="1">
      <c r="BR1434" s="110"/>
      <c r="CX1434" s="97"/>
    </row>
    <row r="1435" spans="70:102" s="96" customFormat="1">
      <c r="BR1435" s="110"/>
      <c r="CX1435" s="97"/>
    </row>
    <row r="1436" spans="70:102" s="96" customFormat="1">
      <c r="BR1436" s="110"/>
      <c r="CX1436" s="97"/>
    </row>
    <row r="1437" spans="70:102" s="96" customFormat="1">
      <c r="BR1437" s="110"/>
      <c r="CX1437" s="97"/>
    </row>
    <row r="1438" spans="70:102" s="96" customFormat="1">
      <c r="BR1438" s="110"/>
      <c r="CX1438" s="97"/>
    </row>
    <row r="1439" spans="70:102" s="96" customFormat="1">
      <c r="BR1439" s="110"/>
      <c r="CX1439" s="97"/>
    </row>
    <row r="1440" spans="70:102" s="96" customFormat="1">
      <c r="BR1440" s="110"/>
      <c r="CX1440" s="97"/>
    </row>
    <row r="1441" spans="70:102" s="96" customFormat="1">
      <c r="BR1441" s="110"/>
      <c r="CX1441" s="97"/>
    </row>
    <row r="1442" spans="70:102" s="96" customFormat="1">
      <c r="BR1442" s="110"/>
      <c r="CX1442" s="97"/>
    </row>
    <row r="1443" spans="70:102" s="96" customFormat="1">
      <c r="BR1443" s="110"/>
      <c r="CX1443" s="97"/>
    </row>
    <row r="1444" spans="70:102" s="96" customFormat="1">
      <c r="BR1444" s="110"/>
      <c r="CX1444" s="97"/>
    </row>
    <row r="1445" spans="70:102" s="96" customFormat="1">
      <c r="BR1445" s="110"/>
      <c r="CX1445" s="97"/>
    </row>
    <row r="1446" spans="70:102" s="96" customFormat="1">
      <c r="BR1446" s="110"/>
      <c r="CX1446" s="97"/>
    </row>
    <row r="1447" spans="70:102" s="96" customFormat="1">
      <c r="BR1447" s="110"/>
      <c r="CX1447" s="97"/>
    </row>
    <row r="1448" spans="70:102" s="96" customFormat="1">
      <c r="BR1448" s="110"/>
      <c r="CX1448" s="97"/>
    </row>
    <row r="1449" spans="70:102" s="96" customFormat="1">
      <c r="BR1449" s="110"/>
      <c r="CX1449" s="97"/>
    </row>
    <row r="1450" spans="70:102" s="96" customFormat="1">
      <c r="BR1450" s="110"/>
      <c r="CX1450" s="97"/>
    </row>
    <row r="1451" spans="70:102" s="96" customFormat="1">
      <c r="BR1451" s="110"/>
      <c r="CX1451" s="97"/>
    </row>
    <row r="1452" spans="70:102" s="96" customFormat="1">
      <c r="BR1452" s="110"/>
      <c r="CX1452" s="97"/>
    </row>
    <row r="1453" spans="70:102" s="96" customFormat="1">
      <c r="BR1453" s="110"/>
      <c r="CX1453" s="97"/>
    </row>
    <row r="1454" spans="70:102" s="96" customFormat="1">
      <c r="BR1454" s="110"/>
      <c r="CX1454" s="97"/>
    </row>
    <row r="1455" spans="70:102" s="96" customFormat="1">
      <c r="BR1455" s="110"/>
      <c r="CX1455" s="97"/>
    </row>
    <row r="1456" spans="70:102" s="96" customFormat="1">
      <c r="BR1456" s="110"/>
      <c r="CX1456" s="97"/>
    </row>
    <row r="1457" spans="70:102" s="96" customFormat="1">
      <c r="BR1457" s="110"/>
      <c r="CX1457" s="97"/>
    </row>
    <row r="1458" spans="70:102" s="96" customFormat="1">
      <c r="BR1458" s="110"/>
      <c r="CX1458" s="97"/>
    </row>
    <row r="1459" spans="70:102" s="96" customFormat="1">
      <c r="BR1459" s="110"/>
      <c r="CX1459" s="97"/>
    </row>
    <row r="1460" spans="70:102" s="96" customFormat="1">
      <c r="BR1460" s="110"/>
      <c r="CX1460" s="97"/>
    </row>
    <row r="1461" spans="70:102" s="96" customFormat="1">
      <c r="BR1461" s="110"/>
      <c r="CX1461" s="97"/>
    </row>
    <row r="1462" spans="70:102" s="96" customFormat="1">
      <c r="BR1462" s="110"/>
      <c r="CX1462" s="97"/>
    </row>
    <row r="1463" spans="70:102" s="96" customFormat="1">
      <c r="BR1463" s="110"/>
      <c r="CX1463" s="97"/>
    </row>
    <row r="1464" spans="70:102" s="96" customFormat="1">
      <c r="BR1464" s="110"/>
      <c r="CX1464" s="97"/>
    </row>
    <row r="1465" spans="70:102" s="96" customFormat="1">
      <c r="BR1465" s="110"/>
      <c r="CX1465" s="97"/>
    </row>
    <row r="1466" spans="70:102" s="96" customFormat="1">
      <c r="BR1466" s="110"/>
      <c r="CX1466" s="97"/>
    </row>
    <row r="1467" spans="70:102" s="96" customFormat="1">
      <c r="BR1467" s="110"/>
      <c r="CX1467" s="97"/>
    </row>
    <row r="1468" spans="70:102" s="96" customFormat="1">
      <c r="BR1468" s="110"/>
      <c r="CX1468" s="97"/>
    </row>
    <row r="1469" spans="70:102" s="96" customFormat="1">
      <c r="BR1469" s="110"/>
      <c r="CX1469" s="97"/>
    </row>
    <row r="1470" spans="70:102" s="96" customFormat="1">
      <c r="BR1470" s="110"/>
      <c r="CX1470" s="97"/>
    </row>
    <row r="1471" spans="70:102" s="96" customFormat="1">
      <c r="BR1471" s="110"/>
      <c r="CX1471" s="97"/>
    </row>
    <row r="1472" spans="70:102" s="96" customFormat="1">
      <c r="BR1472" s="110"/>
      <c r="CX1472" s="97"/>
    </row>
    <row r="1473" spans="70:102" s="96" customFormat="1">
      <c r="BR1473" s="110"/>
      <c r="CX1473" s="97"/>
    </row>
    <row r="1474" spans="70:102" s="96" customFormat="1">
      <c r="BR1474" s="110"/>
      <c r="CX1474" s="97"/>
    </row>
    <row r="1475" spans="70:102" s="96" customFormat="1">
      <c r="BR1475" s="110"/>
      <c r="CX1475" s="97"/>
    </row>
    <row r="1476" spans="70:102" s="96" customFormat="1">
      <c r="BR1476" s="110"/>
      <c r="CX1476" s="97"/>
    </row>
    <row r="1477" spans="70:102" s="96" customFormat="1">
      <c r="BR1477" s="110"/>
      <c r="CX1477" s="97"/>
    </row>
    <row r="1478" spans="70:102" s="96" customFormat="1">
      <c r="BR1478" s="110"/>
      <c r="CX1478" s="97"/>
    </row>
    <row r="1479" spans="70:102" s="96" customFormat="1">
      <c r="BR1479" s="110"/>
      <c r="CX1479" s="97"/>
    </row>
    <row r="1480" spans="70:102" s="96" customFormat="1">
      <c r="BR1480" s="110"/>
      <c r="CX1480" s="97"/>
    </row>
    <row r="1481" spans="70:102" s="96" customFormat="1">
      <c r="BR1481" s="110"/>
      <c r="CX1481" s="97"/>
    </row>
    <row r="1482" spans="70:102" s="96" customFormat="1">
      <c r="BR1482" s="110"/>
      <c r="CX1482" s="97"/>
    </row>
    <row r="1483" spans="70:102" s="96" customFormat="1">
      <c r="BR1483" s="110"/>
      <c r="CX1483" s="97"/>
    </row>
    <row r="1484" spans="70:102" s="96" customFormat="1">
      <c r="BR1484" s="110"/>
      <c r="CX1484" s="97"/>
    </row>
    <row r="1485" spans="70:102" s="96" customFormat="1">
      <c r="BR1485" s="110"/>
      <c r="CX1485" s="97"/>
    </row>
    <row r="1486" spans="70:102" s="96" customFormat="1">
      <c r="BR1486" s="110"/>
      <c r="CX1486" s="97"/>
    </row>
    <row r="1487" spans="70:102" s="96" customFormat="1">
      <c r="BR1487" s="110"/>
      <c r="CX1487" s="97"/>
    </row>
    <row r="1488" spans="70:102" s="96" customFormat="1">
      <c r="BR1488" s="110"/>
      <c r="CX1488" s="97"/>
    </row>
    <row r="1489" spans="70:102" s="96" customFormat="1">
      <c r="BR1489" s="110"/>
      <c r="CX1489" s="97"/>
    </row>
    <row r="1490" spans="70:102" s="96" customFormat="1">
      <c r="BR1490" s="110"/>
      <c r="CX1490" s="97"/>
    </row>
    <row r="1491" spans="70:102" s="96" customFormat="1">
      <c r="BR1491" s="110"/>
      <c r="CX1491" s="97"/>
    </row>
    <row r="1492" spans="70:102" s="96" customFormat="1">
      <c r="BR1492" s="110"/>
      <c r="CX1492" s="97"/>
    </row>
    <row r="1493" spans="70:102" s="96" customFormat="1">
      <c r="BR1493" s="110"/>
      <c r="CX1493" s="97"/>
    </row>
    <row r="1494" spans="70:102" s="96" customFormat="1">
      <c r="BR1494" s="110"/>
      <c r="CX1494" s="97"/>
    </row>
    <row r="1495" spans="70:102" s="96" customFormat="1">
      <c r="BR1495" s="110"/>
      <c r="CX1495" s="97"/>
    </row>
    <row r="1496" spans="70:102" s="96" customFormat="1">
      <c r="BR1496" s="110"/>
      <c r="CX1496" s="97"/>
    </row>
    <row r="1497" spans="70:102" s="96" customFormat="1">
      <c r="BR1497" s="110"/>
      <c r="CX1497" s="97"/>
    </row>
    <row r="1498" spans="70:102" s="96" customFormat="1">
      <c r="BR1498" s="110"/>
      <c r="CX1498" s="97"/>
    </row>
    <row r="1499" spans="70:102" s="96" customFormat="1">
      <c r="BR1499" s="110"/>
      <c r="CX1499" s="97"/>
    </row>
    <row r="1500" spans="70:102" s="96" customFormat="1">
      <c r="BR1500" s="110"/>
      <c r="CX1500" s="97"/>
    </row>
    <row r="1501" spans="70:102" s="96" customFormat="1">
      <c r="BR1501" s="110"/>
      <c r="CX1501" s="97"/>
    </row>
    <row r="1502" spans="70:102" s="96" customFormat="1">
      <c r="BR1502" s="110"/>
      <c r="CX1502" s="97"/>
    </row>
    <row r="1503" spans="70:102" s="96" customFormat="1">
      <c r="BR1503" s="110"/>
      <c r="CX1503" s="97"/>
    </row>
    <row r="1504" spans="70:102" s="96" customFormat="1">
      <c r="BR1504" s="110"/>
      <c r="CX1504" s="97"/>
    </row>
    <row r="1505" spans="70:102" s="96" customFormat="1">
      <c r="BR1505" s="110"/>
      <c r="CX1505" s="97"/>
    </row>
    <row r="1506" spans="70:102" s="96" customFormat="1">
      <c r="BR1506" s="110"/>
      <c r="CX1506" s="97"/>
    </row>
    <row r="1507" spans="70:102" s="96" customFormat="1">
      <c r="BR1507" s="110"/>
      <c r="CX1507" s="97"/>
    </row>
    <row r="1508" spans="70:102" s="96" customFormat="1">
      <c r="BR1508" s="110"/>
      <c r="CX1508" s="97"/>
    </row>
    <row r="1509" spans="70:102" s="96" customFormat="1">
      <c r="BR1509" s="110"/>
      <c r="CX1509" s="97"/>
    </row>
    <row r="1510" spans="70:102" s="96" customFormat="1">
      <c r="BR1510" s="110"/>
      <c r="CX1510" s="97"/>
    </row>
    <row r="1511" spans="70:102" s="96" customFormat="1">
      <c r="BR1511" s="110"/>
      <c r="CX1511" s="97"/>
    </row>
    <row r="1512" spans="70:102" s="96" customFormat="1">
      <c r="BR1512" s="110"/>
      <c r="CX1512" s="97"/>
    </row>
    <row r="1513" spans="70:102" s="96" customFormat="1">
      <c r="BR1513" s="110"/>
      <c r="CX1513" s="97"/>
    </row>
    <row r="1514" spans="70:102" s="96" customFormat="1">
      <c r="BR1514" s="110"/>
      <c r="CX1514" s="97"/>
    </row>
    <row r="1515" spans="70:102" s="96" customFormat="1">
      <c r="BR1515" s="110"/>
      <c r="CX1515" s="97"/>
    </row>
    <row r="1516" spans="70:102" s="96" customFormat="1">
      <c r="BR1516" s="110"/>
      <c r="CX1516" s="97"/>
    </row>
    <row r="1517" spans="70:102" s="96" customFormat="1">
      <c r="BR1517" s="110"/>
      <c r="CX1517" s="97"/>
    </row>
    <row r="1518" spans="70:102" s="96" customFormat="1">
      <c r="BR1518" s="110"/>
      <c r="CX1518" s="97"/>
    </row>
    <row r="1519" spans="70:102" s="96" customFormat="1">
      <c r="BR1519" s="110"/>
      <c r="CX1519" s="97"/>
    </row>
    <row r="1520" spans="70:102" s="96" customFormat="1">
      <c r="BR1520" s="110"/>
      <c r="CX1520" s="97"/>
    </row>
    <row r="1521" spans="70:102" s="96" customFormat="1">
      <c r="BR1521" s="110"/>
      <c r="CX1521" s="97"/>
    </row>
    <row r="1522" spans="70:102" s="96" customFormat="1">
      <c r="BR1522" s="110"/>
      <c r="CX1522" s="97"/>
    </row>
    <row r="1523" spans="70:102" s="96" customFormat="1">
      <c r="BR1523" s="110"/>
      <c r="CX1523" s="97"/>
    </row>
    <row r="1524" spans="70:102" s="96" customFormat="1">
      <c r="BR1524" s="110"/>
      <c r="CX1524" s="97"/>
    </row>
    <row r="1525" spans="70:102" s="96" customFormat="1">
      <c r="BR1525" s="110"/>
      <c r="CX1525" s="97"/>
    </row>
    <row r="1526" spans="70:102" s="96" customFormat="1">
      <c r="BR1526" s="110"/>
      <c r="CX1526" s="97"/>
    </row>
    <row r="1527" spans="70:102" s="96" customFormat="1">
      <c r="BR1527" s="110"/>
      <c r="CX1527" s="97"/>
    </row>
    <row r="1528" spans="70:102" s="96" customFormat="1">
      <c r="BR1528" s="110"/>
      <c r="CX1528" s="97"/>
    </row>
    <row r="1529" spans="70:102" s="96" customFormat="1">
      <c r="BR1529" s="110"/>
      <c r="CX1529" s="97"/>
    </row>
    <row r="1530" spans="70:102" s="96" customFormat="1">
      <c r="BR1530" s="110"/>
      <c r="CX1530" s="97"/>
    </row>
    <row r="1531" spans="70:102" s="96" customFormat="1">
      <c r="BR1531" s="110"/>
      <c r="CX1531" s="97"/>
    </row>
    <row r="1532" spans="70:102" s="96" customFormat="1">
      <c r="BR1532" s="110"/>
      <c r="CX1532" s="97"/>
    </row>
    <row r="1533" spans="70:102" s="96" customFormat="1">
      <c r="BR1533" s="110"/>
      <c r="CX1533" s="97"/>
    </row>
    <row r="1534" spans="70:102" s="96" customFormat="1">
      <c r="BR1534" s="110"/>
      <c r="CX1534" s="97"/>
    </row>
    <row r="1535" spans="70:102" s="96" customFormat="1">
      <c r="BR1535" s="110"/>
      <c r="CX1535" s="97"/>
    </row>
    <row r="1536" spans="70:102" s="96" customFormat="1">
      <c r="BR1536" s="110"/>
      <c r="CX1536" s="97"/>
    </row>
    <row r="1537" spans="70:102" s="96" customFormat="1">
      <c r="BR1537" s="110"/>
      <c r="CX1537" s="97"/>
    </row>
    <row r="1538" spans="70:102" s="96" customFormat="1">
      <c r="BR1538" s="110"/>
      <c r="CX1538" s="97"/>
    </row>
    <row r="1539" spans="70:102" s="96" customFormat="1">
      <c r="BR1539" s="110"/>
      <c r="CX1539" s="97"/>
    </row>
    <row r="1540" spans="70:102" s="96" customFormat="1">
      <c r="BR1540" s="110"/>
      <c r="CX1540" s="97"/>
    </row>
    <row r="1541" spans="70:102" s="96" customFormat="1">
      <c r="BR1541" s="110"/>
      <c r="CX1541" s="97"/>
    </row>
    <row r="1542" spans="70:102" s="96" customFormat="1">
      <c r="BR1542" s="110"/>
      <c r="CX1542" s="97"/>
    </row>
    <row r="1543" spans="70:102" s="96" customFormat="1">
      <c r="BR1543" s="110"/>
      <c r="CX1543" s="97"/>
    </row>
    <row r="1544" spans="70:102" s="96" customFormat="1">
      <c r="BR1544" s="110"/>
      <c r="CX1544" s="97"/>
    </row>
    <row r="1545" spans="70:102" s="96" customFormat="1">
      <c r="BR1545" s="110"/>
      <c r="CX1545" s="97"/>
    </row>
    <row r="1546" spans="70:102" s="96" customFormat="1">
      <c r="BR1546" s="110"/>
      <c r="CX1546" s="97"/>
    </row>
    <row r="1547" spans="70:102" s="96" customFormat="1">
      <c r="BR1547" s="110"/>
      <c r="CX1547" s="97"/>
    </row>
    <row r="1548" spans="70:102" s="96" customFormat="1">
      <c r="BR1548" s="110"/>
      <c r="CX1548" s="97"/>
    </row>
    <row r="1549" spans="70:102" s="96" customFormat="1">
      <c r="BR1549" s="110"/>
      <c r="CX1549" s="97"/>
    </row>
    <row r="1550" spans="70:102" s="96" customFormat="1">
      <c r="BR1550" s="110"/>
      <c r="CX1550" s="97"/>
    </row>
    <row r="1551" spans="70:102" s="96" customFormat="1">
      <c r="BR1551" s="110"/>
      <c r="CX1551" s="97"/>
    </row>
    <row r="1552" spans="70:102" s="96" customFormat="1">
      <c r="BR1552" s="110"/>
      <c r="CX1552" s="97"/>
    </row>
    <row r="1553" spans="70:102" s="96" customFormat="1">
      <c r="BR1553" s="110"/>
      <c r="CX1553" s="97"/>
    </row>
    <row r="1554" spans="70:102" s="96" customFormat="1">
      <c r="BR1554" s="110"/>
      <c r="CX1554" s="97"/>
    </row>
    <row r="1555" spans="70:102" s="96" customFormat="1">
      <c r="BR1555" s="110"/>
      <c r="CX1555" s="97"/>
    </row>
    <row r="1556" spans="70:102" s="96" customFormat="1">
      <c r="BR1556" s="110"/>
      <c r="CX1556" s="97"/>
    </row>
    <row r="1557" spans="70:102" s="96" customFormat="1">
      <c r="BR1557" s="110"/>
      <c r="CX1557" s="97"/>
    </row>
    <row r="1558" spans="70:102" s="96" customFormat="1">
      <c r="BR1558" s="110"/>
      <c r="CX1558" s="97"/>
    </row>
    <row r="1559" spans="70:102" s="96" customFormat="1">
      <c r="BR1559" s="110"/>
      <c r="CX1559" s="97"/>
    </row>
    <row r="1560" spans="70:102" s="96" customFormat="1">
      <c r="BR1560" s="110"/>
      <c r="CX1560" s="97"/>
    </row>
    <row r="1561" spans="70:102" s="96" customFormat="1">
      <c r="BR1561" s="110"/>
      <c r="CX1561" s="97"/>
    </row>
    <row r="1562" spans="70:102" s="96" customFormat="1">
      <c r="BR1562" s="110"/>
      <c r="CX1562" s="97"/>
    </row>
    <row r="1563" spans="70:102" s="96" customFormat="1">
      <c r="BR1563" s="110"/>
      <c r="CX1563" s="97"/>
    </row>
    <row r="1564" spans="70:102" s="96" customFormat="1">
      <c r="BR1564" s="110"/>
      <c r="CX1564" s="97"/>
    </row>
    <row r="1565" spans="70:102" s="96" customFormat="1">
      <c r="BR1565" s="110"/>
      <c r="CX1565" s="97"/>
    </row>
    <row r="1566" spans="70:102" s="96" customFormat="1">
      <c r="BR1566" s="110"/>
      <c r="CX1566" s="97"/>
    </row>
    <row r="1567" spans="70:102" s="96" customFormat="1">
      <c r="BR1567" s="110"/>
      <c r="CX1567" s="97"/>
    </row>
    <row r="1568" spans="70:102" s="96" customFormat="1">
      <c r="BR1568" s="110"/>
      <c r="CX1568" s="97"/>
    </row>
    <row r="1569" spans="70:102" s="96" customFormat="1">
      <c r="BR1569" s="110"/>
      <c r="CX1569" s="97"/>
    </row>
    <row r="1570" spans="70:102" s="96" customFormat="1">
      <c r="BR1570" s="110"/>
      <c r="CX1570" s="97"/>
    </row>
    <row r="1571" spans="70:102" s="96" customFormat="1">
      <c r="BR1571" s="110"/>
      <c r="CX1571" s="97"/>
    </row>
    <row r="1572" spans="70:102" s="96" customFormat="1">
      <c r="BR1572" s="110"/>
      <c r="CX1572" s="97"/>
    </row>
    <row r="1573" spans="70:102" s="96" customFormat="1">
      <c r="BR1573" s="110"/>
      <c r="CX1573" s="97"/>
    </row>
    <row r="1574" spans="70:102" s="96" customFormat="1">
      <c r="BR1574" s="110"/>
      <c r="CX1574" s="97"/>
    </row>
    <row r="1575" spans="70:102" s="96" customFormat="1">
      <c r="BR1575" s="110"/>
      <c r="CX1575" s="97"/>
    </row>
    <row r="1576" spans="70:102" s="96" customFormat="1">
      <c r="BR1576" s="110"/>
      <c r="CX1576" s="97"/>
    </row>
    <row r="1577" spans="70:102" s="96" customFormat="1">
      <c r="BR1577" s="110"/>
      <c r="CX1577" s="97"/>
    </row>
    <row r="1578" spans="70:102" s="96" customFormat="1">
      <c r="BR1578" s="110"/>
      <c r="CX1578" s="97"/>
    </row>
    <row r="1579" spans="70:102" s="96" customFormat="1">
      <c r="BR1579" s="110"/>
      <c r="CX1579" s="97"/>
    </row>
    <row r="1580" spans="70:102" s="96" customFormat="1">
      <c r="BR1580" s="110"/>
      <c r="CX1580" s="97"/>
    </row>
    <row r="1581" spans="70:102" s="96" customFormat="1">
      <c r="BR1581" s="110"/>
      <c r="CX1581" s="97"/>
    </row>
    <row r="1582" spans="70:102" s="96" customFormat="1">
      <c r="BR1582" s="110"/>
      <c r="CX1582" s="97"/>
    </row>
    <row r="1583" spans="70:102" s="96" customFormat="1">
      <c r="BR1583" s="110"/>
      <c r="CX1583" s="97"/>
    </row>
    <row r="1584" spans="70:102" s="96" customFormat="1">
      <c r="BR1584" s="110"/>
      <c r="CX1584" s="97"/>
    </row>
    <row r="1585" spans="70:102" s="96" customFormat="1">
      <c r="BR1585" s="110"/>
      <c r="CX1585" s="97"/>
    </row>
    <row r="1586" spans="70:102" s="96" customFormat="1">
      <c r="BR1586" s="110"/>
      <c r="CX1586" s="97"/>
    </row>
    <row r="1587" spans="70:102" s="96" customFormat="1">
      <c r="BR1587" s="110"/>
      <c r="CX1587" s="97"/>
    </row>
    <row r="1588" spans="70:102" s="96" customFormat="1">
      <c r="BR1588" s="110"/>
      <c r="CX1588" s="97"/>
    </row>
    <row r="1589" spans="70:102" s="96" customFormat="1">
      <c r="BR1589" s="110"/>
      <c r="CX1589" s="97"/>
    </row>
    <row r="1590" spans="70:102" s="96" customFormat="1">
      <c r="BR1590" s="110"/>
      <c r="CX1590" s="97"/>
    </row>
    <row r="1591" spans="70:102" s="96" customFormat="1">
      <c r="BR1591" s="110"/>
      <c r="CX1591" s="97"/>
    </row>
    <row r="1592" spans="70:102" s="96" customFormat="1">
      <c r="BR1592" s="110"/>
      <c r="CX1592" s="97"/>
    </row>
    <row r="1593" spans="70:102" s="96" customFormat="1">
      <c r="BR1593" s="110"/>
      <c r="CX1593" s="97"/>
    </row>
    <row r="1594" spans="70:102" s="96" customFormat="1">
      <c r="BR1594" s="110"/>
      <c r="CX1594" s="97"/>
    </row>
    <row r="1595" spans="70:102" s="96" customFormat="1">
      <c r="BR1595" s="110"/>
      <c r="CX1595" s="97"/>
    </row>
    <row r="1596" spans="70:102" s="96" customFormat="1">
      <c r="BR1596" s="110"/>
      <c r="CX1596" s="97"/>
    </row>
    <row r="1597" spans="70:102" s="96" customFormat="1">
      <c r="BR1597" s="110"/>
      <c r="CX1597" s="97"/>
    </row>
    <row r="1598" spans="70:102" s="96" customFormat="1">
      <c r="BR1598" s="110"/>
      <c r="CX1598" s="97"/>
    </row>
    <row r="1599" spans="70:102" s="96" customFormat="1">
      <c r="BR1599" s="110"/>
      <c r="CX1599" s="97"/>
    </row>
    <row r="1600" spans="70:102" s="96" customFormat="1">
      <c r="BR1600" s="110"/>
      <c r="CX1600" s="97"/>
    </row>
    <row r="1601" spans="70:102" s="96" customFormat="1">
      <c r="BR1601" s="110"/>
      <c r="CX1601" s="97"/>
    </row>
    <row r="1602" spans="70:102" s="96" customFormat="1">
      <c r="BR1602" s="110"/>
      <c r="CX1602" s="97"/>
    </row>
    <row r="1603" spans="70:102" s="96" customFormat="1">
      <c r="BR1603" s="110"/>
      <c r="CX1603" s="97"/>
    </row>
    <row r="1604" spans="70:102" s="96" customFormat="1">
      <c r="BR1604" s="110"/>
      <c r="CX1604" s="97"/>
    </row>
    <row r="1605" spans="70:102" s="96" customFormat="1">
      <c r="BR1605" s="110"/>
      <c r="CX1605" s="97"/>
    </row>
    <row r="1606" spans="70:102" s="96" customFormat="1">
      <c r="BR1606" s="110"/>
      <c r="CX1606" s="97"/>
    </row>
    <row r="1607" spans="70:102" s="96" customFormat="1">
      <c r="BR1607" s="110"/>
      <c r="CX1607" s="97"/>
    </row>
    <row r="1608" spans="70:102" s="96" customFormat="1">
      <c r="BR1608" s="110"/>
      <c r="CX1608" s="97"/>
    </row>
    <row r="1609" spans="70:102" s="96" customFormat="1">
      <c r="BR1609" s="110"/>
      <c r="CX1609" s="97"/>
    </row>
    <row r="1610" spans="70:102" s="96" customFormat="1">
      <c r="BR1610" s="110"/>
      <c r="CX1610" s="97"/>
    </row>
    <row r="1611" spans="70:102" s="96" customFormat="1">
      <c r="BR1611" s="110"/>
      <c r="CX1611" s="97"/>
    </row>
    <row r="1612" spans="70:102" s="96" customFormat="1">
      <c r="BR1612" s="110"/>
      <c r="CX1612" s="97"/>
    </row>
    <row r="1613" spans="70:102" s="96" customFormat="1">
      <c r="BR1613" s="110"/>
      <c r="CX1613" s="97"/>
    </row>
    <row r="1614" spans="70:102" s="96" customFormat="1">
      <c r="BR1614" s="110"/>
      <c r="CX1614" s="97"/>
    </row>
    <row r="1615" spans="70:102" s="96" customFormat="1">
      <c r="BR1615" s="110"/>
      <c r="CX1615" s="97"/>
    </row>
    <row r="1616" spans="70:102" s="96" customFormat="1">
      <c r="BR1616" s="110"/>
      <c r="CX1616" s="97"/>
    </row>
    <row r="1617" spans="70:102" s="96" customFormat="1">
      <c r="BR1617" s="110"/>
      <c r="CX1617" s="97"/>
    </row>
    <row r="1618" spans="70:102" s="96" customFormat="1">
      <c r="BR1618" s="110"/>
      <c r="CX1618" s="97"/>
    </row>
    <row r="1619" spans="70:102" s="96" customFormat="1">
      <c r="BR1619" s="110"/>
      <c r="CX1619" s="97"/>
    </row>
    <row r="1620" spans="70:102" s="96" customFormat="1">
      <c r="BR1620" s="110"/>
      <c r="CX1620" s="97"/>
    </row>
    <row r="1621" spans="70:102" s="96" customFormat="1">
      <c r="BR1621" s="110"/>
      <c r="CX1621" s="97"/>
    </row>
    <row r="1622" spans="70:102" s="96" customFormat="1">
      <c r="BR1622" s="110"/>
      <c r="CX1622" s="97"/>
    </row>
    <row r="1623" spans="70:102" s="96" customFormat="1">
      <c r="BR1623" s="110"/>
      <c r="CX1623" s="97"/>
    </row>
    <row r="1624" spans="70:102" s="96" customFormat="1">
      <c r="BR1624" s="110"/>
      <c r="CX1624" s="97"/>
    </row>
    <row r="1625" spans="70:102" s="96" customFormat="1">
      <c r="BR1625" s="110"/>
      <c r="CX1625" s="97"/>
    </row>
    <row r="1626" spans="70:102" s="96" customFormat="1">
      <c r="BR1626" s="110"/>
      <c r="CX1626" s="97"/>
    </row>
    <row r="1627" spans="70:102" s="96" customFormat="1">
      <c r="BR1627" s="110"/>
      <c r="CX1627" s="97"/>
    </row>
    <row r="1628" spans="70:102" s="96" customFormat="1">
      <c r="BR1628" s="110"/>
      <c r="CX1628" s="97"/>
    </row>
    <row r="1629" spans="70:102" s="96" customFormat="1">
      <c r="BR1629" s="110"/>
      <c r="CX1629" s="97"/>
    </row>
    <row r="1630" spans="70:102" s="96" customFormat="1">
      <c r="BR1630" s="110"/>
      <c r="CX1630" s="97"/>
    </row>
    <row r="1631" spans="70:102" s="96" customFormat="1">
      <c r="BR1631" s="110"/>
      <c r="CX1631" s="97"/>
    </row>
    <row r="1632" spans="70:102" s="96" customFormat="1">
      <c r="BR1632" s="110"/>
      <c r="CX1632" s="97"/>
    </row>
    <row r="1633" spans="70:102" s="96" customFormat="1">
      <c r="BR1633" s="110"/>
      <c r="CX1633" s="97"/>
    </row>
    <row r="1634" spans="70:102" s="96" customFormat="1">
      <c r="BR1634" s="110"/>
      <c r="CX1634" s="97"/>
    </row>
    <row r="1635" spans="70:102" s="96" customFormat="1">
      <c r="BR1635" s="110"/>
      <c r="CX1635" s="97"/>
    </row>
    <row r="1636" spans="70:102" s="96" customFormat="1">
      <c r="BR1636" s="110"/>
      <c r="CX1636" s="97"/>
    </row>
    <row r="1637" spans="70:102" s="96" customFormat="1">
      <c r="BR1637" s="110"/>
      <c r="CX1637" s="97"/>
    </row>
    <row r="1638" spans="70:102" s="96" customFormat="1">
      <c r="BR1638" s="110"/>
      <c r="CX1638" s="97"/>
    </row>
    <row r="1639" spans="70:102" s="96" customFormat="1">
      <c r="BR1639" s="110"/>
      <c r="CX1639" s="97"/>
    </row>
    <row r="1640" spans="70:102" s="96" customFormat="1">
      <c r="BR1640" s="110"/>
      <c r="CX1640" s="97"/>
    </row>
    <row r="1641" spans="70:102" s="96" customFormat="1">
      <c r="BR1641" s="110"/>
      <c r="CX1641" s="97"/>
    </row>
    <row r="1642" spans="70:102" s="96" customFormat="1">
      <c r="BR1642" s="110"/>
      <c r="CX1642" s="97"/>
    </row>
    <row r="1643" spans="70:102" s="96" customFormat="1">
      <c r="BR1643" s="110"/>
      <c r="CX1643" s="97"/>
    </row>
    <row r="1644" spans="70:102" s="96" customFormat="1">
      <c r="BR1644" s="110"/>
      <c r="CX1644" s="97"/>
    </row>
    <row r="1645" spans="70:102" s="96" customFormat="1">
      <c r="BR1645" s="110"/>
      <c r="CX1645" s="97"/>
    </row>
    <row r="1646" spans="70:102" s="96" customFormat="1">
      <c r="BR1646" s="110"/>
      <c r="CX1646" s="97"/>
    </row>
    <row r="1647" spans="70:102" s="96" customFormat="1">
      <c r="BR1647" s="110"/>
      <c r="CX1647" s="97"/>
    </row>
    <row r="1648" spans="70:102" s="96" customFormat="1">
      <c r="BR1648" s="110"/>
      <c r="CX1648" s="97"/>
    </row>
    <row r="1649" spans="70:102" s="96" customFormat="1">
      <c r="BR1649" s="110"/>
      <c r="CX1649" s="97"/>
    </row>
    <row r="1650" spans="70:102" s="96" customFormat="1">
      <c r="BR1650" s="110"/>
      <c r="CX1650" s="97"/>
    </row>
    <row r="1651" spans="70:102" s="96" customFormat="1">
      <c r="BR1651" s="110"/>
      <c r="CX1651" s="97"/>
    </row>
    <row r="1652" spans="70:102" s="96" customFormat="1">
      <c r="BR1652" s="110"/>
      <c r="CX1652" s="97"/>
    </row>
    <row r="1653" spans="70:102" s="96" customFormat="1">
      <c r="BR1653" s="110"/>
      <c r="CX1653" s="97"/>
    </row>
    <row r="1654" spans="70:102" s="96" customFormat="1">
      <c r="BR1654" s="110"/>
      <c r="CX1654" s="97"/>
    </row>
    <row r="1655" spans="70:102" s="96" customFormat="1">
      <c r="BR1655" s="110"/>
      <c r="CX1655" s="97"/>
    </row>
    <row r="1656" spans="70:102" s="96" customFormat="1">
      <c r="BR1656" s="110"/>
      <c r="CX1656" s="97"/>
    </row>
    <row r="1657" spans="70:102" s="96" customFormat="1">
      <c r="BR1657" s="110"/>
      <c r="CX1657" s="97"/>
    </row>
    <row r="1658" spans="70:102" s="96" customFormat="1">
      <c r="BR1658" s="110"/>
      <c r="CX1658" s="97"/>
    </row>
    <row r="1659" spans="70:102" s="96" customFormat="1">
      <c r="BR1659" s="110"/>
      <c r="CX1659" s="97"/>
    </row>
    <row r="1660" spans="70:102" s="96" customFormat="1">
      <c r="BR1660" s="110"/>
      <c r="CX1660" s="97"/>
    </row>
    <row r="1661" spans="70:102" s="96" customFormat="1">
      <c r="BR1661" s="110"/>
      <c r="CX1661" s="97"/>
    </row>
    <row r="1662" spans="70:102" s="96" customFormat="1">
      <c r="BR1662" s="110"/>
      <c r="CX1662" s="97"/>
    </row>
    <row r="1663" spans="70:102" s="96" customFormat="1">
      <c r="BR1663" s="110"/>
      <c r="CX1663" s="97"/>
    </row>
    <row r="1664" spans="70:102" s="96" customFormat="1">
      <c r="BR1664" s="110"/>
      <c r="CX1664" s="97"/>
    </row>
    <row r="1665" spans="70:102" s="96" customFormat="1">
      <c r="BR1665" s="110"/>
      <c r="CX1665" s="97"/>
    </row>
    <row r="1666" spans="70:102" s="96" customFormat="1">
      <c r="BR1666" s="110"/>
      <c r="CX1666" s="97"/>
    </row>
    <row r="1667" spans="70:102" s="96" customFormat="1">
      <c r="BR1667" s="110"/>
      <c r="CX1667" s="97"/>
    </row>
    <row r="1668" spans="70:102" s="96" customFormat="1">
      <c r="BR1668" s="110"/>
      <c r="CX1668" s="97"/>
    </row>
    <row r="1669" spans="70:102" s="96" customFormat="1">
      <c r="BR1669" s="110"/>
      <c r="CX1669" s="97"/>
    </row>
    <row r="1670" spans="70:102" s="96" customFormat="1">
      <c r="BR1670" s="110"/>
      <c r="CX1670" s="97"/>
    </row>
    <row r="1671" spans="70:102" s="96" customFormat="1">
      <c r="BR1671" s="110"/>
      <c r="CX1671" s="97"/>
    </row>
    <row r="1672" spans="70:102" s="96" customFormat="1">
      <c r="BR1672" s="110"/>
      <c r="CX1672" s="97"/>
    </row>
    <row r="1673" spans="70:102" s="96" customFormat="1">
      <c r="BR1673" s="110"/>
      <c r="CX1673" s="97"/>
    </row>
    <row r="1674" spans="70:102" s="96" customFormat="1">
      <c r="BR1674" s="110"/>
      <c r="CX1674" s="97"/>
    </row>
    <row r="1675" spans="70:102" s="96" customFormat="1">
      <c r="BR1675" s="110"/>
      <c r="CX1675" s="97"/>
    </row>
    <row r="1676" spans="70:102" s="96" customFormat="1">
      <c r="BR1676" s="110"/>
      <c r="CX1676" s="97"/>
    </row>
    <row r="1677" spans="70:102" s="96" customFormat="1">
      <c r="BR1677" s="110"/>
      <c r="CX1677" s="97"/>
    </row>
    <row r="1678" spans="70:102" s="96" customFormat="1">
      <c r="BR1678" s="110"/>
      <c r="CX1678" s="97"/>
    </row>
    <row r="1679" spans="70:102" s="96" customFormat="1">
      <c r="BR1679" s="110"/>
      <c r="CX1679" s="97"/>
    </row>
    <row r="1680" spans="70:102" s="96" customFormat="1">
      <c r="BR1680" s="110"/>
      <c r="CX1680" s="97"/>
    </row>
    <row r="1681" spans="70:102" s="96" customFormat="1">
      <c r="BR1681" s="110"/>
      <c r="CX1681" s="97"/>
    </row>
    <row r="1682" spans="70:102" s="96" customFormat="1">
      <c r="BR1682" s="110"/>
      <c r="CX1682" s="97"/>
    </row>
    <row r="1683" spans="70:102" s="96" customFormat="1">
      <c r="BR1683" s="110"/>
      <c r="CX1683" s="97"/>
    </row>
    <row r="1684" spans="70:102" s="96" customFormat="1">
      <c r="BR1684" s="110"/>
      <c r="CX1684" s="97"/>
    </row>
    <row r="1685" spans="70:102" s="96" customFormat="1">
      <c r="BR1685" s="110"/>
      <c r="CX1685" s="97"/>
    </row>
    <row r="1686" spans="70:102" s="96" customFormat="1">
      <c r="BR1686" s="110"/>
      <c r="CX1686" s="97"/>
    </row>
    <row r="1687" spans="70:102" s="96" customFormat="1">
      <c r="BR1687" s="110"/>
      <c r="CX1687" s="97"/>
    </row>
    <row r="1688" spans="70:102" s="96" customFormat="1">
      <c r="BR1688" s="110"/>
      <c r="CX1688" s="97"/>
    </row>
    <row r="1689" spans="70:102" s="96" customFormat="1">
      <c r="BR1689" s="110"/>
      <c r="CX1689" s="97"/>
    </row>
    <row r="1690" spans="70:102" s="96" customFormat="1">
      <c r="BR1690" s="110"/>
      <c r="CX1690" s="97"/>
    </row>
    <row r="1691" spans="70:102" s="96" customFormat="1">
      <c r="BR1691" s="110"/>
      <c r="CX1691" s="97"/>
    </row>
    <row r="1692" spans="70:102" s="96" customFormat="1">
      <c r="BR1692" s="110"/>
      <c r="CX1692" s="97"/>
    </row>
    <row r="1693" spans="70:102" s="96" customFormat="1">
      <c r="BR1693" s="110"/>
      <c r="CX1693" s="97"/>
    </row>
    <row r="1694" spans="70:102" s="96" customFormat="1">
      <c r="BR1694" s="110"/>
      <c r="CX1694" s="97"/>
    </row>
    <row r="1695" spans="70:102" s="96" customFormat="1">
      <c r="BR1695" s="110"/>
      <c r="CX1695" s="97"/>
    </row>
    <row r="1696" spans="70:102" s="96" customFormat="1">
      <c r="BR1696" s="110"/>
      <c r="CX1696" s="97"/>
    </row>
    <row r="1697" spans="70:102" s="96" customFormat="1">
      <c r="BR1697" s="110"/>
      <c r="CX1697" s="97"/>
    </row>
    <row r="1698" spans="70:102" s="96" customFormat="1">
      <c r="BR1698" s="110"/>
      <c r="CX1698" s="97"/>
    </row>
    <row r="1699" spans="70:102" s="96" customFormat="1">
      <c r="BR1699" s="110"/>
      <c r="CX1699" s="97"/>
    </row>
    <row r="1700" spans="70:102" s="96" customFormat="1">
      <c r="BR1700" s="110"/>
      <c r="CX1700" s="97"/>
    </row>
    <row r="1701" spans="70:102" s="96" customFormat="1">
      <c r="BR1701" s="110"/>
      <c r="CX1701" s="97"/>
    </row>
    <row r="1702" spans="70:102" s="96" customFormat="1">
      <c r="BR1702" s="110"/>
      <c r="CX1702" s="97"/>
    </row>
    <row r="1703" spans="70:102" s="96" customFormat="1">
      <c r="BR1703" s="110"/>
      <c r="CX1703" s="97"/>
    </row>
    <row r="1704" spans="70:102" s="96" customFormat="1">
      <c r="BR1704" s="110"/>
      <c r="CX1704" s="97"/>
    </row>
    <row r="1705" spans="70:102" s="96" customFormat="1">
      <c r="BR1705" s="110"/>
      <c r="CX1705" s="97"/>
    </row>
    <row r="1706" spans="70:102" s="96" customFormat="1">
      <c r="BR1706" s="110"/>
      <c r="CX1706" s="97"/>
    </row>
    <row r="1707" spans="70:102" s="96" customFormat="1">
      <c r="BR1707" s="110"/>
      <c r="CX1707" s="97"/>
    </row>
    <row r="1708" spans="70:102" s="96" customFormat="1">
      <c r="BR1708" s="110"/>
      <c r="CX1708" s="97"/>
    </row>
    <row r="1709" spans="70:102" s="96" customFormat="1">
      <c r="BR1709" s="110"/>
      <c r="CX1709" s="97"/>
    </row>
    <row r="1710" spans="70:102" s="96" customFormat="1">
      <c r="BR1710" s="110"/>
      <c r="CX1710" s="97"/>
    </row>
    <row r="1711" spans="70:102" s="96" customFormat="1">
      <c r="BR1711" s="110"/>
      <c r="CX1711" s="97"/>
    </row>
    <row r="1712" spans="70:102" s="96" customFormat="1">
      <c r="BR1712" s="110"/>
      <c r="CX1712" s="97"/>
    </row>
    <row r="1713" spans="70:102" s="96" customFormat="1">
      <c r="BR1713" s="110"/>
      <c r="CX1713" s="97"/>
    </row>
    <row r="1714" spans="70:102" s="96" customFormat="1">
      <c r="BR1714" s="110"/>
      <c r="CX1714" s="97"/>
    </row>
    <row r="1715" spans="70:102" s="96" customFormat="1">
      <c r="BR1715" s="110"/>
      <c r="CX1715" s="97"/>
    </row>
    <row r="1716" spans="70:102" s="96" customFormat="1">
      <c r="BR1716" s="110"/>
      <c r="CX1716" s="97"/>
    </row>
    <row r="1717" spans="70:102" s="96" customFormat="1">
      <c r="BR1717" s="110"/>
      <c r="CX1717" s="97"/>
    </row>
    <row r="1718" spans="70:102" s="96" customFormat="1">
      <c r="BR1718" s="110"/>
      <c r="CX1718" s="97"/>
    </row>
    <row r="1719" spans="70:102" s="96" customFormat="1">
      <c r="BR1719" s="110"/>
      <c r="CX1719" s="97"/>
    </row>
    <row r="1720" spans="70:102" s="96" customFormat="1">
      <c r="BR1720" s="110"/>
      <c r="CX1720" s="97"/>
    </row>
    <row r="1721" spans="70:102" s="96" customFormat="1">
      <c r="BR1721" s="110"/>
      <c r="CX1721" s="97"/>
    </row>
    <row r="1722" spans="70:102" s="96" customFormat="1">
      <c r="BR1722" s="110"/>
      <c r="CX1722" s="97"/>
    </row>
    <row r="1723" spans="70:102" s="96" customFormat="1">
      <c r="BR1723" s="110"/>
      <c r="CX1723" s="97"/>
    </row>
    <row r="1724" spans="70:102" s="96" customFormat="1">
      <c r="BR1724" s="110"/>
      <c r="CX1724" s="97"/>
    </row>
    <row r="1725" spans="70:102" s="96" customFormat="1">
      <c r="BR1725" s="110"/>
      <c r="CX1725" s="97"/>
    </row>
    <row r="1726" spans="70:102" s="96" customFormat="1">
      <c r="BR1726" s="110"/>
      <c r="CX1726" s="97"/>
    </row>
    <row r="1727" spans="70:102" s="96" customFormat="1">
      <c r="BR1727" s="110"/>
      <c r="CX1727" s="97"/>
    </row>
    <row r="1728" spans="70:102" s="96" customFormat="1">
      <c r="BR1728" s="110"/>
      <c r="CX1728" s="97"/>
    </row>
    <row r="1729" spans="70:102" s="96" customFormat="1">
      <c r="BR1729" s="110"/>
      <c r="CX1729" s="97"/>
    </row>
    <row r="1730" spans="70:102" s="96" customFormat="1">
      <c r="BR1730" s="110"/>
      <c r="CX1730" s="97"/>
    </row>
    <row r="1731" spans="70:102" s="96" customFormat="1">
      <c r="BR1731" s="110"/>
      <c r="CX1731" s="97"/>
    </row>
    <row r="1732" spans="70:102" s="96" customFormat="1">
      <c r="BR1732" s="110"/>
      <c r="CX1732" s="97"/>
    </row>
    <row r="1733" spans="70:102" s="96" customFormat="1">
      <c r="BR1733" s="110"/>
      <c r="CX1733" s="97"/>
    </row>
    <row r="1734" spans="70:102" s="96" customFormat="1">
      <c r="BR1734" s="110"/>
      <c r="CX1734" s="97"/>
    </row>
    <row r="1735" spans="70:102" s="96" customFormat="1">
      <c r="BR1735" s="110"/>
      <c r="CX1735" s="97"/>
    </row>
    <row r="1736" spans="70:102" s="96" customFormat="1">
      <c r="BR1736" s="110"/>
      <c r="CX1736" s="97"/>
    </row>
    <row r="1737" spans="70:102" s="96" customFormat="1">
      <c r="BR1737" s="110"/>
      <c r="CX1737" s="97"/>
    </row>
    <row r="1738" spans="70:102" s="96" customFormat="1">
      <c r="BR1738" s="110"/>
      <c r="CX1738" s="97"/>
    </row>
    <row r="1739" spans="70:102" s="96" customFormat="1">
      <c r="BR1739" s="110"/>
      <c r="CX1739" s="97"/>
    </row>
    <row r="1740" spans="70:102" s="96" customFormat="1">
      <c r="BR1740" s="110"/>
      <c r="CX1740" s="97"/>
    </row>
    <row r="1741" spans="70:102" s="96" customFormat="1">
      <c r="BR1741" s="110"/>
      <c r="CX1741" s="97"/>
    </row>
    <row r="1742" spans="70:102" s="96" customFormat="1">
      <c r="BR1742" s="110"/>
      <c r="CX1742" s="97"/>
    </row>
    <row r="1743" spans="70:102" s="96" customFormat="1">
      <c r="BR1743" s="110"/>
      <c r="CX1743" s="97"/>
    </row>
    <row r="1744" spans="70:102" s="96" customFormat="1">
      <c r="BR1744" s="110"/>
      <c r="CX1744" s="97"/>
    </row>
    <row r="1745" spans="70:102" s="96" customFormat="1">
      <c r="BR1745" s="110"/>
      <c r="CX1745" s="97"/>
    </row>
    <row r="1746" spans="70:102" s="96" customFormat="1">
      <c r="BR1746" s="110"/>
      <c r="CX1746" s="97"/>
    </row>
    <row r="1747" spans="70:102" s="96" customFormat="1">
      <c r="BR1747" s="110"/>
      <c r="CX1747" s="97"/>
    </row>
    <row r="1748" spans="70:102" s="96" customFormat="1">
      <c r="BR1748" s="110"/>
      <c r="CX1748" s="97"/>
    </row>
    <row r="1749" spans="70:102" s="96" customFormat="1">
      <c r="BR1749" s="110"/>
      <c r="CX1749" s="97"/>
    </row>
    <row r="1750" spans="70:102" s="96" customFormat="1">
      <c r="BR1750" s="110"/>
      <c r="CX1750" s="97"/>
    </row>
    <row r="1751" spans="70:102" s="96" customFormat="1">
      <c r="BR1751" s="110"/>
      <c r="CX1751" s="97"/>
    </row>
    <row r="1752" spans="70:102" s="96" customFormat="1">
      <c r="BR1752" s="110"/>
      <c r="CX1752" s="97"/>
    </row>
    <row r="1753" spans="70:102" s="96" customFormat="1">
      <c r="BR1753" s="110"/>
      <c r="CX1753" s="97"/>
    </row>
    <row r="1754" spans="70:102" s="96" customFormat="1">
      <c r="BR1754" s="110"/>
      <c r="CX1754" s="97"/>
    </row>
    <row r="1755" spans="70:102" s="96" customFormat="1">
      <c r="BR1755" s="110"/>
      <c r="CX1755" s="97"/>
    </row>
    <row r="1756" spans="70:102" s="96" customFormat="1">
      <c r="BR1756" s="110"/>
      <c r="CX1756" s="97"/>
    </row>
    <row r="1757" spans="70:102" s="96" customFormat="1">
      <c r="BR1757" s="110"/>
      <c r="CX1757" s="97"/>
    </row>
    <row r="1758" spans="70:102" s="96" customFormat="1">
      <c r="BR1758" s="110"/>
      <c r="CX1758" s="97"/>
    </row>
    <row r="1759" spans="70:102" s="96" customFormat="1">
      <c r="BR1759" s="110"/>
      <c r="CX1759" s="97"/>
    </row>
    <row r="1760" spans="70:102" s="96" customFormat="1">
      <c r="BR1760" s="110"/>
      <c r="CX1760" s="97"/>
    </row>
    <row r="1761" spans="70:102" s="96" customFormat="1">
      <c r="BR1761" s="110"/>
      <c r="CX1761" s="97"/>
    </row>
    <row r="1762" spans="70:102" s="96" customFormat="1">
      <c r="BR1762" s="110"/>
      <c r="CX1762" s="97"/>
    </row>
    <row r="1763" spans="70:102" s="96" customFormat="1">
      <c r="BR1763" s="110"/>
      <c r="CX1763" s="97"/>
    </row>
    <row r="1764" spans="70:102" s="96" customFormat="1">
      <c r="BR1764" s="110"/>
      <c r="CX1764" s="97"/>
    </row>
    <row r="1765" spans="70:102" s="96" customFormat="1">
      <c r="BR1765" s="110"/>
      <c r="CX1765" s="97"/>
    </row>
    <row r="1766" spans="70:102" s="96" customFormat="1">
      <c r="BR1766" s="110"/>
      <c r="CX1766" s="97"/>
    </row>
    <row r="1767" spans="70:102" s="96" customFormat="1">
      <c r="BR1767" s="110"/>
      <c r="CX1767" s="97"/>
    </row>
    <row r="1768" spans="70:102" s="96" customFormat="1">
      <c r="BR1768" s="110"/>
      <c r="CX1768" s="97"/>
    </row>
    <row r="1769" spans="70:102" s="96" customFormat="1">
      <c r="BR1769" s="110"/>
      <c r="CX1769" s="97"/>
    </row>
    <row r="1770" spans="70:102" s="96" customFormat="1">
      <c r="BR1770" s="110"/>
      <c r="CX1770" s="97"/>
    </row>
    <row r="1771" spans="70:102" s="96" customFormat="1">
      <c r="BR1771" s="110"/>
      <c r="CX1771" s="97"/>
    </row>
    <row r="1772" spans="70:102" s="96" customFormat="1">
      <c r="BR1772" s="110"/>
      <c r="CX1772" s="97"/>
    </row>
    <row r="1773" spans="70:102" s="96" customFormat="1">
      <c r="BR1773" s="110"/>
      <c r="CX1773" s="97"/>
    </row>
    <row r="1774" spans="70:102" s="96" customFormat="1">
      <c r="BR1774" s="110"/>
      <c r="CX1774" s="97"/>
    </row>
    <row r="1775" spans="70:102" s="96" customFormat="1">
      <c r="BR1775" s="110"/>
      <c r="CX1775" s="97"/>
    </row>
    <row r="1776" spans="70:102" s="96" customFormat="1">
      <c r="BR1776" s="110"/>
      <c r="CX1776" s="97"/>
    </row>
    <row r="1777" spans="70:102" s="96" customFormat="1">
      <c r="BR1777" s="110"/>
      <c r="CX1777" s="97"/>
    </row>
    <row r="1778" spans="70:102" s="96" customFormat="1">
      <c r="BR1778" s="110"/>
      <c r="CX1778" s="97"/>
    </row>
    <row r="1779" spans="70:102" s="96" customFormat="1">
      <c r="BR1779" s="110"/>
      <c r="CX1779" s="97"/>
    </row>
    <row r="1780" spans="70:102" s="96" customFormat="1">
      <c r="BR1780" s="110"/>
      <c r="CX1780" s="97"/>
    </row>
    <row r="1781" spans="70:102" s="96" customFormat="1">
      <c r="BR1781" s="110"/>
      <c r="CX1781" s="97"/>
    </row>
    <row r="1782" spans="70:102" s="96" customFormat="1">
      <c r="BR1782" s="110"/>
      <c r="CX1782" s="97"/>
    </row>
    <row r="1783" spans="70:102" s="96" customFormat="1">
      <c r="BR1783" s="110"/>
      <c r="CX1783" s="97"/>
    </row>
    <row r="1784" spans="70:102" s="96" customFormat="1">
      <c r="BR1784" s="110"/>
      <c r="CX1784" s="97"/>
    </row>
    <row r="1785" spans="70:102" s="96" customFormat="1">
      <c r="BR1785" s="110"/>
      <c r="CX1785" s="97"/>
    </row>
    <row r="1786" spans="70:102" s="96" customFormat="1">
      <c r="BR1786" s="110"/>
      <c r="CX1786" s="97"/>
    </row>
    <row r="1787" spans="70:102" s="96" customFormat="1">
      <c r="BR1787" s="110"/>
      <c r="CX1787" s="97"/>
    </row>
    <row r="1788" spans="70:102" s="96" customFormat="1">
      <c r="BR1788" s="110"/>
      <c r="CX1788" s="97"/>
    </row>
    <row r="1789" spans="70:102" s="96" customFormat="1">
      <c r="BR1789" s="110"/>
      <c r="CX1789" s="97"/>
    </row>
    <row r="1790" spans="70:102" s="96" customFormat="1">
      <c r="BR1790" s="110"/>
      <c r="CX1790" s="97"/>
    </row>
    <row r="1791" spans="70:102" s="96" customFormat="1">
      <c r="BR1791" s="110"/>
      <c r="CX1791" s="97"/>
    </row>
    <row r="1792" spans="70:102" s="96" customFormat="1">
      <c r="BR1792" s="110"/>
      <c r="CX1792" s="97"/>
    </row>
    <row r="1793" spans="70:102" s="96" customFormat="1">
      <c r="BR1793" s="110"/>
      <c r="CX1793" s="97"/>
    </row>
    <row r="1794" spans="70:102" s="96" customFormat="1">
      <c r="BR1794" s="110"/>
      <c r="CX1794" s="97"/>
    </row>
    <row r="1795" spans="70:102" s="96" customFormat="1">
      <c r="BR1795" s="110"/>
      <c r="CX1795" s="97"/>
    </row>
    <row r="1796" spans="70:102" s="96" customFormat="1">
      <c r="BR1796" s="110"/>
      <c r="CX1796" s="97"/>
    </row>
    <row r="1797" spans="70:102" s="96" customFormat="1">
      <c r="BR1797" s="110"/>
      <c r="CX1797" s="97"/>
    </row>
    <row r="1798" spans="70:102" s="96" customFormat="1">
      <c r="BR1798" s="110"/>
      <c r="CX1798" s="97"/>
    </row>
    <row r="1799" spans="70:102" s="96" customFormat="1">
      <c r="BR1799" s="110"/>
      <c r="CX1799" s="97"/>
    </row>
    <row r="1800" spans="70:102" s="96" customFormat="1">
      <c r="BR1800" s="110"/>
      <c r="CX1800" s="97"/>
    </row>
    <row r="1801" spans="70:102" s="96" customFormat="1">
      <c r="BR1801" s="110"/>
      <c r="CX1801" s="97"/>
    </row>
    <row r="1802" spans="70:102" s="96" customFormat="1">
      <c r="BR1802" s="110"/>
      <c r="CX1802" s="97"/>
    </row>
    <row r="1803" spans="70:102" s="96" customFormat="1">
      <c r="BR1803" s="110"/>
      <c r="CX1803" s="97"/>
    </row>
    <row r="1804" spans="70:102" s="96" customFormat="1">
      <c r="BR1804" s="110"/>
      <c r="CX1804" s="97"/>
    </row>
    <row r="1805" spans="70:102" s="96" customFormat="1">
      <c r="BR1805" s="110"/>
      <c r="CX1805" s="97"/>
    </row>
    <row r="1806" spans="70:102" s="96" customFormat="1">
      <c r="BR1806" s="110"/>
      <c r="CX1806" s="97"/>
    </row>
    <row r="1807" spans="70:102" s="96" customFormat="1">
      <c r="BR1807" s="110"/>
      <c r="CX1807" s="97"/>
    </row>
    <row r="1808" spans="70:102" s="96" customFormat="1">
      <c r="BR1808" s="110"/>
      <c r="CX1808" s="97"/>
    </row>
    <row r="1809" spans="70:102" s="96" customFormat="1">
      <c r="BR1809" s="110"/>
      <c r="CX1809" s="97"/>
    </row>
    <row r="1810" spans="70:102" s="96" customFormat="1">
      <c r="BR1810" s="110"/>
      <c r="CX1810" s="97"/>
    </row>
    <row r="1811" spans="70:102" s="96" customFormat="1">
      <c r="BR1811" s="110"/>
      <c r="CX1811" s="97"/>
    </row>
    <row r="1812" spans="70:102" s="96" customFormat="1">
      <c r="BR1812" s="110"/>
      <c r="CX1812" s="97"/>
    </row>
    <row r="1813" spans="70:102" s="96" customFormat="1">
      <c r="BR1813" s="110"/>
      <c r="CX1813" s="97"/>
    </row>
    <row r="1814" spans="70:102" s="96" customFormat="1">
      <c r="BR1814" s="110"/>
      <c r="CX1814" s="97"/>
    </row>
    <row r="1815" spans="70:102" s="96" customFormat="1">
      <c r="BR1815" s="110"/>
      <c r="CX1815" s="97"/>
    </row>
    <row r="1816" spans="70:102" s="96" customFormat="1">
      <c r="BR1816" s="110"/>
      <c r="CX1816" s="97"/>
    </row>
    <row r="1817" spans="70:102" s="96" customFormat="1">
      <c r="BR1817" s="110"/>
      <c r="CX1817" s="97"/>
    </row>
    <row r="1818" spans="70:102" s="96" customFormat="1">
      <c r="BR1818" s="110"/>
      <c r="CX1818" s="97"/>
    </row>
    <row r="1819" spans="70:102" s="96" customFormat="1">
      <c r="BR1819" s="110"/>
      <c r="CX1819" s="97"/>
    </row>
    <row r="1820" spans="70:102" s="96" customFormat="1">
      <c r="BR1820" s="110"/>
      <c r="CX1820" s="97"/>
    </row>
    <row r="1821" spans="70:102" s="96" customFormat="1">
      <c r="BR1821" s="110"/>
      <c r="CX1821" s="97"/>
    </row>
    <row r="1822" spans="70:102" s="96" customFormat="1">
      <c r="BR1822" s="110"/>
      <c r="CX1822" s="97"/>
    </row>
    <row r="1823" spans="70:102" s="96" customFormat="1">
      <c r="BR1823" s="110"/>
      <c r="CX1823" s="97"/>
    </row>
    <row r="1824" spans="70:102" s="96" customFormat="1">
      <c r="BR1824" s="110"/>
      <c r="CX1824" s="97"/>
    </row>
    <row r="1825" spans="70:102" s="96" customFormat="1">
      <c r="BR1825" s="110"/>
      <c r="CX1825" s="97"/>
    </row>
    <row r="1826" spans="70:102" s="96" customFormat="1">
      <c r="BR1826" s="110"/>
      <c r="CX1826" s="97"/>
    </row>
    <row r="1827" spans="70:102" s="96" customFormat="1">
      <c r="BR1827" s="110"/>
      <c r="CX1827" s="97"/>
    </row>
    <row r="1828" spans="70:102" s="96" customFormat="1">
      <c r="BR1828" s="110"/>
      <c r="CX1828" s="97"/>
    </row>
    <row r="1829" spans="70:102" s="96" customFormat="1">
      <c r="BR1829" s="110"/>
      <c r="CX1829" s="97"/>
    </row>
    <row r="1830" spans="70:102" s="96" customFormat="1">
      <c r="BR1830" s="110"/>
      <c r="CX1830" s="97"/>
    </row>
    <row r="1831" spans="70:102" s="96" customFormat="1">
      <c r="BR1831" s="110"/>
      <c r="CX1831" s="97"/>
    </row>
    <row r="1832" spans="70:102" s="96" customFormat="1">
      <c r="BR1832" s="110"/>
      <c r="CX1832" s="97"/>
    </row>
    <row r="1833" spans="70:102" s="96" customFormat="1">
      <c r="BR1833" s="110"/>
      <c r="CX1833" s="97"/>
    </row>
    <row r="1834" spans="70:102" s="96" customFormat="1">
      <c r="BR1834" s="110"/>
      <c r="CX1834" s="97"/>
    </row>
    <row r="1835" spans="70:102" s="96" customFormat="1">
      <c r="BR1835" s="110"/>
      <c r="CX1835" s="97"/>
    </row>
    <row r="1836" spans="70:102" s="96" customFormat="1">
      <c r="BR1836" s="110"/>
      <c r="CX1836" s="97"/>
    </row>
    <row r="1837" spans="70:102" s="96" customFormat="1">
      <c r="BR1837" s="110"/>
      <c r="CX1837" s="97"/>
    </row>
    <row r="1838" spans="70:102" s="96" customFormat="1">
      <c r="BR1838" s="110"/>
      <c r="CX1838" s="97"/>
    </row>
    <row r="1839" spans="70:102" s="96" customFormat="1">
      <c r="BR1839" s="110"/>
      <c r="CX1839" s="97"/>
    </row>
    <row r="1840" spans="70:102" s="96" customFormat="1">
      <c r="BR1840" s="110"/>
      <c r="CX1840" s="97"/>
    </row>
    <row r="1841" spans="70:102" s="96" customFormat="1">
      <c r="BR1841" s="110"/>
      <c r="CX1841" s="97"/>
    </row>
    <row r="1842" spans="70:102" s="96" customFormat="1">
      <c r="BR1842" s="110"/>
      <c r="CX1842" s="97"/>
    </row>
    <row r="1843" spans="70:102" s="96" customFormat="1">
      <c r="BR1843" s="110"/>
      <c r="CX1843" s="97"/>
    </row>
    <row r="1844" spans="70:102" s="96" customFormat="1">
      <c r="BR1844" s="110"/>
      <c r="CX1844" s="97"/>
    </row>
    <row r="1845" spans="70:102" s="96" customFormat="1">
      <c r="BR1845" s="110"/>
      <c r="CX1845" s="97"/>
    </row>
    <row r="1846" spans="70:102" s="96" customFormat="1">
      <c r="BR1846" s="110"/>
      <c r="CX1846" s="97"/>
    </row>
    <row r="1847" spans="70:102" s="96" customFormat="1">
      <c r="BR1847" s="110"/>
      <c r="CX1847" s="97"/>
    </row>
    <row r="1848" spans="70:102" s="96" customFormat="1">
      <c r="BR1848" s="110"/>
      <c r="CX1848" s="97"/>
    </row>
    <row r="1849" spans="70:102" s="96" customFormat="1">
      <c r="BR1849" s="110"/>
      <c r="CX1849" s="97"/>
    </row>
    <row r="1850" spans="70:102" s="96" customFormat="1">
      <c r="BR1850" s="110"/>
      <c r="CX1850" s="97"/>
    </row>
    <row r="1851" spans="70:102" s="96" customFormat="1">
      <c r="BR1851" s="110"/>
      <c r="CX1851" s="97"/>
    </row>
    <row r="1852" spans="70:102" s="96" customFormat="1">
      <c r="BR1852" s="110"/>
      <c r="CX1852" s="97"/>
    </row>
    <row r="1853" spans="70:102" s="96" customFormat="1">
      <c r="BR1853" s="110"/>
      <c r="CX1853" s="97"/>
    </row>
    <row r="1854" spans="70:102" s="96" customFormat="1">
      <c r="BR1854" s="110"/>
      <c r="CX1854" s="97"/>
    </row>
    <row r="1855" spans="70:102" s="96" customFormat="1">
      <c r="BR1855" s="110"/>
      <c r="CX1855" s="97"/>
    </row>
    <row r="1856" spans="70:102" s="96" customFormat="1">
      <c r="BR1856" s="110"/>
      <c r="CX1856" s="97"/>
    </row>
    <row r="1857" spans="70:102" s="96" customFormat="1">
      <c r="BR1857" s="110"/>
      <c r="CX1857" s="97"/>
    </row>
    <row r="1858" spans="70:102" s="96" customFormat="1">
      <c r="BR1858" s="110"/>
      <c r="CX1858" s="97"/>
    </row>
    <row r="1859" spans="70:102" s="96" customFormat="1">
      <c r="BR1859" s="110"/>
      <c r="CX1859" s="97"/>
    </row>
    <row r="1860" spans="70:102" s="96" customFormat="1">
      <c r="BR1860" s="110"/>
      <c r="CX1860" s="97"/>
    </row>
    <row r="1861" spans="70:102" s="96" customFormat="1">
      <c r="BR1861" s="110"/>
      <c r="CX1861" s="97"/>
    </row>
    <row r="1862" spans="70:102" s="96" customFormat="1">
      <c r="BR1862" s="110"/>
      <c r="CX1862" s="97"/>
    </row>
    <row r="1863" spans="70:102" s="96" customFormat="1">
      <c r="BR1863" s="110"/>
      <c r="CX1863" s="97"/>
    </row>
    <row r="1864" spans="70:102" s="96" customFormat="1">
      <c r="BR1864" s="110"/>
      <c r="CX1864" s="97"/>
    </row>
    <row r="1865" spans="70:102" s="96" customFormat="1">
      <c r="BR1865" s="110"/>
      <c r="CX1865" s="97"/>
    </row>
    <row r="1866" spans="70:102" s="96" customFormat="1">
      <c r="BR1866" s="110"/>
      <c r="CX1866" s="97"/>
    </row>
    <row r="1867" spans="70:102" s="96" customFormat="1">
      <c r="BR1867" s="110"/>
      <c r="CX1867" s="97"/>
    </row>
    <row r="1868" spans="70:102" s="96" customFormat="1">
      <c r="BR1868" s="110"/>
      <c r="CX1868" s="97"/>
    </row>
    <row r="1869" spans="70:102" s="96" customFormat="1">
      <c r="BR1869" s="110"/>
      <c r="CX1869" s="97"/>
    </row>
    <row r="1870" spans="70:102" s="96" customFormat="1">
      <c r="BR1870" s="110"/>
      <c r="CX1870" s="97"/>
    </row>
    <row r="1871" spans="70:102" s="96" customFormat="1">
      <c r="BR1871" s="110"/>
      <c r="CX1871" s="97"/>
    </row>
    <row r="1872" spans="70:102" s="96" customFormat="1">
      <c r="BR1872" s="110"/>
      <c r="CX1872" s="97"/>
    </row>
    <row r="1873" spans="70:102" s="96" customFormat="1">
      <c r="BR1873" s="110"/>
      <c r="CX1873" s="97"/>
    </row>
    <row r="1874" spans="70:102" s="96" customFormat="1">
      <c r="BR1874" s="110"/>
      <c r="CX1874" s="97"/>
    </row>
    <row r="1875" spans="70:102" s="96" customFormat="1">
      <c r="BR1875" s="110"/>
      <c r="CX1875" s="97"/>
    </row>
    <row r="1876" spans="70:102" s="96" customFormat="1">
      <c r="BR1876" s="110"/>
      <c r="CX1876" s="97"/>
    </row>
    <row r="1877" spans="70:102" s="96" customFormat="1">
      <c r="BR1877" s="110"/>
      <c r="CX1877" s="97"/>
    </row>
    <row r="1878" spans="70:102" s="96" customFormat="1">
      <c r="BR1878" s="110"/>
      <c r="CX1878" s="97"/>
    </row>
    <row r="1879" spans="70:102" s="96" customFormat="1">
      <c r="BR1879" s="110"/>
      <c r="CX1879" s="97"/>
    </row>
    <row r="1880" spans="70:102" s="96" customFormat="1">
      <c r="BR1880" s="110"/>
      <c r="CX1880" s="97"/>
    </row>
    <row r="1881" spans="70:102" s="96" customFormat="1">
      <c r="BR1881" s="110"/>
      <c r="CX1881" s="97"/>
    </row>
    <row r="1882" spans="70:102" s="96" customFormat="1">
      <c r="BR1882" s="110"/>
      <c r="CX1882" s="97"/>
    </row>
    <row r="1883" spans="70:102" s="96" customFormat="1">
      <c r="BR1883" s="110"/>
      <c r="CX1883" s="97"/>
    </row>
    <row r="1884" spans="70:102" s="96" customFormat="1">
      <c r="BR1884" s="110"/>
      <c r="CX1884" s="97"/>
    </row>
    <row r="1885" spans="70:102" s="96" customFormat="1">
      <c r="BR1885" s="110"/>
      <c r="CX1885" s="97"/>
    </row>
    <row r="1886" spans="70:102" s="96" customFormat="1">
      <c r="BR1886" s="110"/>
      <c r="CX1886" s="97"/>
    </row>
    <row r="1887" spans="70:102" s="96" customFormat="1">
      <c r="BR1887" s="110"/>
      <c r="CX1887" s="97"/>
    </row>
    <row r="1888" spans="70:102" s="96" customFormat="1">
      <c r="BR1888" s="110"/>
      <c r="CX1888" s="97"/>
    </row>
    <row r="1889" spans="70:102" s="96" customFormat="1">
      <c r="BR1889" s="110"/>
      <c r="CX1889" s="97"/>
    </row>
    <row r="1890" spans="70:102" s="96" customFormat="1">
      <c r="BR1890" s="110"/>
      <c r="CX1890" s="97"/>
    </row>
    <row r="1891" spans="70:102" s="96" customFormat="1">
      <c r="BR1891" s="110"/>
      <c r="CX1891" s="97"/>
    </row>
    <row r="1892" spans="70:102" s="96" customFormat="1">
      <c r="BR1892" s="110"/>
      <c r="CX1892" s="97"/>
    </row>
    <row r="1893" spans="70:102" s="96" customFormat="1">
      <c r="BR1893" s="110"/>
      <c r="CX1893" s="97"/>
    </row>
    <row r="1894" spans="70:102" s="96" customFormat="1">
      <c r="BR1894" s="110"/>
      <c r="CX1894" s="97"/>
    </row>
    <row r="1895" spans="70:102" s="96" customFormat="1">
      <c r="BR1895" s="110"/>
      <c r="CX1895" s="97"/>
    </row>
    <row r="1896" spans="70:102" s="96" customFormat="1">
      <c r="BR1896" s="110"/>
      <c r="CX1896" s="97"/>
    </row>
    <row r="1897" spans="70:102" s="96" customFormat="1">
      <c r="BR1897" s="110"/>
      <c r="CX1897" s="97"/>
    </row>
    <row r="1898" spans="70:102" s="96" customFormat="1">
      <c r="BR1898" s="110"/>
      <c r="CX1898" s="97"/>
    </row>
    <row r="1899" spans="70:102" s="96" customFormat="1">
      <c r="BR1899" s="110"/>
      <c r="CX1899" s="97"/>
    </row>
    <row r="1900" spans="70:102" s="96" customFormat="1">
      <c r="BR1900" s="110"/>
      <c r="CX1900" s="97"/>
    </row>
    <row r="1901" spans="70:102" s="96" customFormat="1">
      <c r="BR1901" s="110"/>
      <c r="CX1901" s="97"/>
    </row>
    <row r="1902" spans="70:102" s="96" customFormat="1">
      <c r="BR1902" s="110"/>
      <c r="CX1902" s="97"/>
    </row>
    <row r="1903" spans="70:102" s="96" customFormat="1">
      <c r="BR1903" s="110"/>
      <c r="CX1903" s="97"/>
    </row>
    <row r="1904" spans="70:102" s="96" customFormat="1">
      <c r="BR1904" s="110"/>
      <c r="CX1904" s="97"/>
    </row>
    <row r="1905" spans="70:102" s="96" customFormat="1">
      <c r="BR1905" s="110"/>
      <c r="CX1905" s="97"/>
    </row>
    <row r="1906" spans="70:102" s="96" customFormat="1">
      <c r="BR1906" s="110"/>
      <c r="CX1906" s="97"/>
    </row>
    <row r="1907" spans="70:102" s="96" customFormat="1">
      <c r="BR1907" s="110"/>
      <c r="CX1907" s="97"/>
    </row>
    <row r="1908" spans="70:102" s="96" customFormat="1">
      <c r="BR1908" s="110"/>
      <c r="CX1908" s="97"/>
    </row>
    <row r="1909" spans="70:102" s="96" customFormat="1">
      <c r="BR1909" s="110"/>
      <c r="CX1909" s="97"/>
    </row>
    <row r="1910" spans="70:102" s="96" customFormat="1">
      <c r="BR1910" s="110"/>
      <c r="CX1910" s="97"/>
    </row>
    <row r="1911" spans="70:102" s="96" customFormat="1">
      <c r="BR1911" s="110"/>
      <c r="CX1911" s="97"/>
    </row>
    <row r="1912" spans="70:102" s="96" customFormat="1">
      <c r="BR1912" s="110"/>
      <c r="CX1912" s="97"/>
    </row>
    <row r="1913" spans="70:102" s="96" customFormat="1">
      <c r="BR1913" s="110"/>
      <c r="CX1913" s="97"/>
    </row>
    <row r="1914" spans="70:102" s="96" customFormat="1">
      <c r="BR1914" s="110"/>
      <c r="CX1914" s="97"/>
    </row>
    <row r="1915" spans="70:102" s="96" customFormat="1">
      <c r="BR1915" s="110"/>
      <c r="CX1915" s="97"/>
    </row>
    <row r="1916" spans="70:102" s="96" customFormat="1">
      <c r="BR1916" s="110"/>
      <c r="CX1916" s="97"/>
    </row>
    <row r="1917" spans="70:102" s="96" customFormat="1">
      <c r="BR1917" s="110"/>
      <c r="CX1917" s="97"/>
    </row>
    <row r="1918" spans="70:102" s="96" customFormat="1">
      <c r="BR1918" s="110"/>
      <c r="CX1918" s="97"/>
    </row>
    <row r="1919" spans="70:102" s="96" customFormat="1">
      <c r="BR1919" s="110"/>
      <c r="CX1919" s="97"/>
    </row>
    <row r="1920" spans="70:102" s="96" customFormat="1">
      <c r="BR1920" s="110"/>
      <c r="CX1920" s="97"/>
    </row>
    <row r="1921" spans="70:102" s="96" customFormat="1">
      <c r="BR1921" s="110"/>
      <c r="CX1921" s="97"/>
    </row>
    <row r="1922" spans="70:102" s="96" customFormat="1">
      <c r="BR1922" s="110"/>
      <c r="CX1922" s="97"/>
    </row>
    <row r="1923" spans="70:102" s="96" customFormat="1">
      <c r="BR1923" s="110"/>
      <c r="CX1923" s="97"/>
    </row>
    <row r="1924" spans="70:102" s="96" customFormat="1">
      <c r="BR1924" s="110"/>
      <c r="CX1924" s="97"/>
    </row>
    <row r="1925" spans="70:102" s="96" customFormat="1">
      <c r="BR1925" s="110"/>
      <c r="CX1925" s="97"/>
    </row>
    <row r="1926" spans="70:102" s="96" customFormat="1">
      <c r="BR1926" s="110"/>
      <c r="CX1926" s="97"/>
    </row>
    <row r="1927" spans="70:102" s="96" customFormat="1">
      <c r="BR1927" s="110"/>
      <c r="CX1927" s="97"/>
    </row>
    <row r="1928" spans="70:102" s="96" customFormat="1">
      <c r="BR1928" s="110"/>
      <c r="CX1928" s="97"/>
    </row>
    <row r="1929" spans="70:102" s="96" customFormat="1">
      <c r="BR1929" s="110"/>
      <c r="CX1929" s="97"/>
    </row>
    <row r="1930" spans="70:102" s="96" customFormat="1">
      <c r="BR1930" s="110"/>
      <c r="CX1930" s="97"/>
    </row>
    <row r="1931" spans="70:102" s="96" customFormat="1">
      <c r="BR1931" s="110"/>
      <c r="CX1931" s="97"/>
    </row>
    <row r="1932" spans="70:102" s="96" customFormat="1">
      <c r="BR1932" s="110"/>
      <c r="CX1932" s="97"/>
    </row>
    <row r="1933" spans="70:102" s="96" customFormat="1">
      <c r="BR1933" s="110"/>
      <c r="CX1933" s="97"/>
    </row>
    <row r="1934" spans="70:102" s="96" customFormat="1">
      <c r="BR1934" s="110"/>
      <c r="CX1934" s="97"/>
    </row>
    <row r="1935" spans="70:102" s="96" customFormat="1">
      <c r="BR1935" s="110"/>
      <c r="CX1935" s="97"/>
    </row>
    <row r="1936" spans="70:102" s="96" customFormat="1">
      <c r="BR1936" s="110"/>
      <c r="CX1936" s="97"/>
    </row>
    <row r="1937" spans="70:102" s="96" customFormat="1">
      <c r="BR1937" s="110"/>
      <c r="CX1937" s="97"/>
    </row>
    <row r="1938" spans="70:102" s="96" customFormat="1">
      <c r="BR1938" s="110"/>
      <c r="CX1938" s="97"/>
    </row>
    <row r="1939" spans="70:102" s="96" customFormat="1">
      <c r="BR1939" s="110"/>
      <c r="CX1939" s="97"/>
    </row>
    <row r="1940" spans="70:102" s="96" customFormat="1">
      <c r="BR1940" s="110"/>
      <c r="CX1940" s="97"/>
    </row>
    <row r="1941" spans="70:102" s="96" customFormat="1">
      <c r="BR1941" s="110"/>
      <c r="CX1941" s="97"/>
    </row>
    <row r="1942" spans="70:102" s="96" customFormat="1">
      <c r="BR1942" s="110"/>
      <c r="CX1942" s="97"/>
    </row>
    <row r="1943" spans="70:102" s="96" customFormat="1">
      <c r="BR1943" s="110"/>
      <c r="CX1943" s="97"/>
    </row>
    <row r="1944" spans="70:102" s="96" customFormat="1">
      <c r="BR1944" s="110"/>
      <c r="CX1944" s="97"/>
    </row>
    <row r="1945" spans="70:102" s="96" customFormat="1">
      <c r="BR1945" s="110"/>
      <c r="CX1945" s="97"/>
    </row>
    <row r="1946" spans="70:102" s="96" customFormat="1">
      <c r="BR1946" s="110"/>
      <c r="CX1946" s="97"/>
    </row>
    <row r="1947" spans="70:102" s="96" customFormat="1">
      <c r="BR1947" s="110"/>
      <c r="CX1947" s="97"/>
    </row>
    <row r="1948" spans="70:102" s="96" customFormat="1">
      <c r="BR1948" s="110"/>
      <c r="CX1948" s="97"/>
    </row>
    <row r="1949" spans="70:102" s="96" customFormat="1">
      <c r="BR1949" s="110"/>
      <c r="CX1949" s="97"/>
    </row>
    <row r="1950" spans="70:102" s="96" customFormat="1">
      <c r="BR1950" s="110"/>
      <c r="CX1950" s="97"/>
    </row>
    <row r="1951" spans="70:102" s="96" customFormat="1">
      <c r="BR1951" s="110"/>
      <c r="CX1951" s="97"/>
    </row>
    <row r="1952" spans="70:102" s="96" customFormat="1">
      <c r="BR1952" s="110"/>
      <c r="CX1952" s="97"/>
    </row>
    <row r="1953" spans="70:102" s="96" customFormat="1">
      <c r="BR1953" s="110"/>
      <c r="CX1953" s="97"/>
    </row>
    <row r="1954" spans="70:102" s="96" customFormat="1">
      <c r="BR1954" s="110"/>
      <c r="CX1954" s="97"/>
    </row>
    <row r="1955" spans="70:102" s="96" customFormat="1">
      <c r="BR1955" s="110"/>
      <c r="CX1955" s="97"/>
    </row>
    <row r="1956" spans="70:102" s="96" customFormat="1">
      <c r="BR1956" s="110"/>
      <c r="CX1956" s="97"/>
    </row>
    <row r="1957" spans="70:102" s="96" customFormat="1">
      <c r="BR1957" s="110"/>
      <c r="CX1957" s="97"/>
    </row>
    <row r="1958" spans="70:102" s="96" customFormat="1">
      <c r="BR1958" s="110"/>
      <c r="CX1958" s="97"/>
    </row>
    <row r="1959" spans="70:102" s="96" customFormat="1">
      <c r="BR1959" s="110"/>
      <c r="CX1959" s="97"/>
    </row>
    <row r="1960" spans="70:102" s="96" customFormat="1">
      <c r="BR1960" s="110"/>
      <c r="CX1960" s="97"/>
    </row>
    <row r="1961" spans="70:102" s="96" customFormat="1">
      <c r="BR1961" s="110"/>
      <c r="CX1961" s="97"/>
    </row>
    <row r="1962" spans="70:102" s="96" customFormat="1">
      <c r="BR1962" s="110"/>
      <c r="CX1962" s="97"/>
    </row>
    <row r="1963" spans="70:102" s="96" customFormat="1">
      <c r="BR1963" s="110"/>
      <c r="CX1963" s="97"/>
    </row>
    <row r="1964" spans="70:102" s="96" customFormat="1">
      <c r="BR1964" s="110"/>
      <c r="CX1964" s="97"/>
    </row>
    <row r="1965" spans="70:102" s="96" customFormat="1">
      <c r="BR1965" s="110"/>
      <c r="CX1965" s="97"/>
    </row>
    <row r="1966" spans="70:102" s="96" customFormat="1">
      <c r="BR1966" s="110"/>
      <c r="CX1966" s="97"/>
    </row>
    <row r="1967" spans="70:102" s="96" customFormat="1">
      <c r="BR1967" s="110"/>
      <c r="CX1967" s="97"/>
    </row>
    <row r="1968" spans="70:102" s="96" customFormat="1">
      <c r="BR1968" s="110"/>
      <c r="CX1968" s="97"/>
    </row>
    <row r="1969" spans="70:102" s="96" customFormat="1">
      <c r="BR1969" s="110"/>
      <c r="CX1969" s="97"/>
    </row>
    <row r="1970" spans="70:102" s="96" customFormat="1">
      <c r="BR1970" s="110"/>
      <c r="CX1970" s="97"/>
    </row>
    <row r="1971" spans="70:102" s="96" customFormat="1">
      <c r="BR1971" s="110"/>
      <c r="CX1971" s="97"/>
    </row>
    <row r="1972" spans="70:102" s="96" customFormat="1">
      <c r="BR1972" s="110"/>
      <c r="CX1972" s="97"/>
    </row>
    <row r="1973" spans="70:102" s="96" customFormat="1">
      <c r="BR1973" s="110"/>
      <c r="CX1973" s="97"/>
    </row>
    <row r="1974" spans="70:102" s="96" customFormat="1">
      <c r="BR1974" s="110"/>
      <c r="CX1974" s="97"/>
    </row>
    <row r="1975" spans="70:102" s="96" customFormat="1">
      <c r="BR1975" s="110"/>
      <c r="CX1975" s="97"/>
    </row>
    <row r="1976" spans="70:102" s="96" customFormat="1">
      <c r="BR1976" s="110"/>
      <c r="CX1976" s="97"/>
    </row>
    <row r="1977" spans="70:102" s="96" customFormat="1">
      <c r="BR1977" s="110"/>
      <c r="CX1977" s="97"/>
    </row>
    <row r="1978" spans="70:102" s="96" customFormat="1">
      <c r="BR1978" s="110"/>
      <c r="CX1978" s="97"/>
    </row>
    <row r="1979" spans="70:102" s="96" customFormat="1">
      <c r="BR1979" s="110"/>
      <c r="CX1979" s="97"/>
    </row>
    <row r="1980" spans="70:102" s="96" customFormat="1">
      <c r="BR1980" s="110"/>
      <c r="CX1980" s="97"/>
    </row>
    <row r="1981" spans="70:102" s="96" customFormat="1">
      <c r="BR1981" s="110"/>
      <c r="CX1981" s="97"/>
    </row>
    <row r="1982" spans="70:102" s="96" customFormat="1">
      <c r="BR1982" s="110"/>
      <c r="CX1982" s="97"/>
    </row>
    <row r="1983" spans="70:102" s="96" customFormat="1">
      <c r="BR1983" s="110"/>
      <c r="CX1983" s="97"/>
    </row>
    <row r="1984" spans="70:102" s="96" customFormat="1">
      <c r="BR1984" s="110"/>
      <c r="CX1984" s="97"/>
    </row>
    <row r="1985" spans="70:102" s="96" customFormat="1">
      <c r="BR1985" s="110"/>
      <c r="CX1985" s="97"/>
    </row>
    <row r="1986" spans="70:102" s="96" customFormat="1">
      <c r="BR1986" s="110"/>
      <c r="CX1986" s="97"/>
    </row>
    <row r="1987" spans="70:102" s="96" customFormat="1">
      <c r="BR1987" s="110"/>
      <c r="CX1987" s="97"/>
    </row>
    <row r="1988" spans="70:102" s="96" customFormat="1">
      <c r="BR1988" s="110"/>
      <c r="CX1988" s="97"/>
    </row>
    <row r="1989" spans="70:102" s="96" customFormat="1">
      <c r="BR1989" s="110"/>
      <c r="CX1989" s="97"/>
    </row>
    <row r="1990" spans="70:102" s="96" customFormat="1">
      <c r="BR1990" s="110"/>
      <c r="CX1990" s="97"/>
    </row>
    <row r="1991" spans="70:102" s="96" customFormat="1">
      <c r="BR1991" s="110"/>
      <c r="CX1991" s="97"/>
    </row>
    <row r="1992" spans="70:102" s="96" customFormat="1">
      <c r="BR1992" s="110"/>
      <c r="CX1992" s="97"/>
    </row>
    <row r="1993" spans="70:102" s="96" customFormat="1">
      <c r="BR1993" s="110"/>
      <c r="CX1993" s="97"/>
    </row>
    <row r="1994" spans="70:102" s="96" customFormat="1">
      <c r="BR1994" s="110"/>
      <c r="CX1994" s="97"/>
    </row>
    <row r="1995" spans="70:102" s="96" customFormat="1">
      <c r="BR1995" s="110"/>
      <c r="CX1995" s="97"/>
    </row>
    <row r="1996" spans="70:102" s="96" customFormat="1">
      <c r="BR1996" s="110"/>
      <c r="CX1996" s="97"/>
    </row>
    <row r="1997" spans="70:102" s="96" customFormat="1">
      <c r="BR1997" s="110"/>
      <c r="CX1997" s="97"/>
    </row>
    <row r="1998" spans="70:102" s="96" customFormat="1">
      <c r="BR1998" s="110"/>
      <c r="CX1998" s="97"/>
    </row>
    <row r="1999" spans="70:102" s="96" customFormat="1">
      <c r="BR1999" s="110"/>
      <c r="CX1999" s="97"/>
    </row>
    <row r="2000" spans="70:102" s="96" customFormat="1">
      <c r="BR2000" s="110"/>
      <c r="CX2000" s="97"/>
    </row>
    <row r="2001" spans="70:102" s="96" customFormat="1">
      <c r="BR2001" s="110"/>
      <c r="CX2001" s="97"/>
    </row>
    <row r="2002" spans="70:102" s="96" customFormat="1">
      <c r="BR2002" s="110"/>
      <c r="CX2002" s="97"/>
    </row>
    <row r="2003" spans="70:102" s="96" customFormat="1">
      <c r="BR2003" s="110"/>
      <c r="CX2003" s="97"/>
    </row>
    <row r="2004" spans="70:102" s="96" customFormat="1">
      <c r="BR2004" s="110"/>
      <c r="CX2004" s="97"/>
    </row>
    <row r="2005" spans="70:102" s="96" customFormat="1">
      <c r="BR2005" s="110"/>
      <c r="CX2005" s="97"/>
    </row>
    <row r="2006" spans="70:102" s="96" customFormat="1">
      <c r="BR2006" s="110"/>
      <c r="CX2006" s="97"/>
    </row>
    <row r="2007" spans="70:102" s="96" customFormat="1">
      <c r="BR2007" s="110"/>
      <c r="CX2007" s="97"/>
    </row>
    <row r="2008" spans="70:102" s="96" customFormat="1">
      <c r="BR2008" s="110"/>
      <c r="CX2008" s="97"/>
    </row>
    <row r="2009" spans="70:102" s="96" customFormat="1">
      <c r="BR2009" s="110"/>
      <c r="CX2009" s="97"/>
    </row>
    <row r="2010" spans="70:102" s="96" customFormat="1">
      <c r="BR2010" s="110"/>
      <c r="CX2010" s="97"/>
    </row>
    <row r="2011" spans="70:102" s="96" customFormat="1">
      <c r="BR2011" s="110"/>
      <c r="CX2011" s="97"/>
    </row>
    <row r="2012" spans="70:102" s="96" customFormat="1">
      <c r="BR2012" s="110"/>
      <c r="CX2012" s="97"/>
    </row>
    <row r="2013" spans="70:102" s="96" customFormat="1">
      <c r="BR2013" s="110"/>
      <c r="CX2013" s="97"/>
    </row>
    <row r="2014" spans="70:102" s="96" customFormat="1">
      <c r="BR2014" s="110"/>
      <c r="CX2014" s="97"/>
    </row>
    <row r="2015" spans="70:102" s="96" customFormat="1">
      <c r="BR2015" s="110"/>
      <c r="CX2015" s="97"/>
    </row>
    <row r="2016" spans="70:102" s="96" customFormat="1">
      <c r="BR2016" s="110"/>
      <c r="CX2016" s="97"/>
    </row>
    <row r="2017" spans="70:102" s="96" customFormat="1">
      <c r="BR2017" s="110"/>
      <c r="CX2017" s="97"/>
    </row>
    <row r="2018" spans="70:102" s="96" customFormat="1">
      <c r="BR2018" s="110"/>
      <c r="CX2018" s="97"/>
    </row>
    <row r="2019" spans="70:102" s="96" customFormat="1">
      <c r="BR2019" s="110"/>
      <c r="CX2019" s="97"/>
    </row>
    <row r="2020" spans="70:102" s="96" customFormat="1">
      <c r="BR2020" s="110"/>
      <c r="CX2020" s="97"/>
    </row>
    <row r="2021" spans="70:102" s="96" customFormat="1">
      <c r="BR2021" s="110"/>
      <c r="CX2021" s="97"/>
    </row>
    <row r="2022" spans="70:102" s="96" customFormat="1">
      <c r="BR2022" s="110"/>
      <c r="CX2022" s="97"/>
    </row>
    <row r="2023" spans="70:102" s="96" customFormat="1">
      <c r="BR2023" s="110"/>
      <c r="CX2023" s="97"/>
    </row>
    <row r="2024" spans="70:102" s="96" customFormat="1">
      <c r="BR2024" s="110"/>
      <c r="CX2024" s="97"/>
    </row>
    <row r="2025" spans="70:102" s="96" customFormat="1">
      <c r="BR2025" s="110"/>
      <c r="CX2025" s="97"/>
    </row>
    <row r="2026" spans="70:102" s="96" customFormat="1">
      <c r="BR2026" s="110"/>
      <c r="CX2026" s="97"/>
    </row>
    <row r="2027" spans="70:102" s="96" customFormat="1">
      <c r="BR2027" s="110"/>
      <c r="CX2027" s="97"/>
    </row>
    <row r="2028" spans="70:102" s="96" customFormat="1">
      <c r="BR2028" s="110"/>
      <c r="CX2028" s="97"/>
    </row>
    <row r="2029" spans="70:102" s="96" customFormat="1">
      <c r="BR2029" s="110"/>
      <c r="CX2029" s="97"/>
    </row>
    <row r="2030" spans="70:102" s="96" customFormat="1">
      <c r="BR2030" s="110"/>
      <c r="CX2030" s="97"/>
    </row>
    <row r="2031" spans="70:102" s="96" customFormat="1">
      <c r="BR2031" s="110"/>
      <c r="CX2031" s="97"/>
    </row>
    <row r="2032" spans="70:102" s="96" customFormat="1">
      <c r="BR2032" s="110"/>
      <c r="CX2032" s="97"/>
    </row>
    <row r="2033" spans="70:102" s="96" customFormat="1">
      <c r="BR2033" s="110"/>
      <c r="CX2033" s="97"/>
    </row>
    <row r="2034" spans="70:102" s="96" customFormat="1">
      <c r="BR2034" s="110"/>
      <c r="CX2034" s="97"/>
    </row>
    <row r="2035" spans="70:102" s="96" customFormat="1">
      <c r="BR2035" s="110"/>
      <c r="CX2035" s="97"/>
    </row>
    <row r="2036" spans="70:102" s="96" customFormat="1">
      <c r="BR2036" s="110"/>
      <c r="CX2036" s="97"/>
    </row>
    <row r="2037" spans="70:102" s="96" customFormat="1">
      <c r="BR2037" s="110"/>
      <c r="CX2037" s="97"/>
    </row>
    <row r="2038" spans="70:102" s="96" customFormat="1">
      <c r="BR2038" s="110"/>
      <c r="CX2038" s="97"/>
    </row>
    <row r="2039" spans="70:102" s="96" customFormat="1">
      <c r="BR2039" s="110"/>
      <c r="CX2039" s="97"/>
    </row>
    <row r="2040" spans="70:102" s="96" customFormat="1">
      <c r="BR2040" s="110"/>
      <c r="CX2040" s="97"/>
    </row>
    <row r="2041" spans="70:102" s="96" customFormat="1">
      <c r="BR2041" s="110"/>
      <c r="CX2041" s="97"/>
    </row>
    <row r="2042" spans="70:102" s="96" customFormat="1">
      <c r="BR2042" s="110"/>
      <c r="CX2042" s="97"/>
    </row>
    <row r="2043" spans="70:102" s="96" customFormat="1">
      <c r="BR2043" s="110"/>
      <c r="CX2043" s="97"/>
    </row>
    <row r="2044" spans="70:102" s="96" customFormat="1">
      <c r="BR2044" s="110"/>
      <c r="CX2044" s="97"/>
    </row>
    <row r="2045" spans="70:102" s="96" customFormat="1">
      <c r="BR2045" s="110"/>
      <c r="CX2045" s="97"/>
    </row>
    <row r="2046" spans="70:102" s="96" customFormat="1">
      <c r="BR2046" s="110"/>
      <c r="CX2046" s="97"/>
    </row>
    <row r="2047" spans="70:102" s="96" customFormat="1">
      <c r="BR2047" s="110"/>
      <c r="CX2047" s="97"/>
    </row>
    <row r="2048" spans="70:102" s="96" customFormat="1">
      <c r="BR2048" s="110"/>
      <c r="CX2048" s="97"/>
    </row>
    <row r="2049" spans="70:102" s="96" customFormat="1">
      <c r="BR2049" s="110"/>
      <c r="CX2049" s="97"/>
    </row>
    <row r="2050" spans="70:102" s="96" customFormat="1">
      <c r="BR2050" s="110"/>
      <c r="CX2050" s="97"/>
    </row>
    <row r="2051" spans="70:102" s="96" customFormat="1">
      <c r="BR2051" s="110"/>
      <c r="CX2051" s="97"/>
    </row>
    <row r="2052" spans="70:102" s="96" customFormat="1">
      <c r="BR2052" s="110"/>
      <c r="CX2052" s="97"/>
    </row>
    <row r="2053" spans="70:102" s="96" customFormat="1">
      <c r="BR2053" s="110"/>
      <c r="CX2053" s="97"/>
    </row>
    <row r="2054" spans="70:102" s="96" customFormat="1">
      <c r="BR2054" s="110"/>
      <c r="CX2054" s="97"/>
    </row>
    <row r="2055" spans="70:102" s="96" customFormat="1">
      <c r="BR2055" s="110"/>
      <c r="CX2055" s="97"/>
    </row>
    <row r="2056" spans="70:102" s="96" customFormat="1">
      <c r="BR2056" s="110"/>
      <c r="CX2056" s="97"/>
    </row>
    <row r="2057" spans="70:102" s="96" customFormat="1">
      <c r="BR2057" s="110"/>
      <c r="CX2057" s="97"/>
    </row>
    <row r="2058" spans="70:102" s="96" customFormat="1">
      <c r="BR2058" s="110"/>
      <c r="CX2058" s="97"/>
    </row>
    <row r="2059" spans="70:102" s="96" customFormat="1">
      <c r="BR2059" s="110"/>
      <c r="CX2059" s="97"/>
    </row>
    <row r="2060" spans="70:102" s="96" customFormat="1">
      <c r="BR2060" s="110"/>
      <c r="CX2060" s="97"/>
    </row>
    <row r="2061" spans="70:102" s="96" customFormat="1">
      <c r="BR2061" s="110"/>
      <c r="CX2061" s="97"/>
    </row>
    <row r="2062" spans="70:102" s="96" customFormat="1">
      <c r="BR2062" s="110"/>
      <c r="CX2062" s="97"/>
    </row>
    <row r="2063" spans="70:102" s="96" customFormat="1">
      <c r="BR2063" s="110"/>
      <c r="CX2063" s="97"/>
    </row>
    <row r="2064" spans="70:102" s="96" customFormat="1">
      <c r="BR2064" s="110"/>
      <c r="CX2064" s="97"/>
    </row>
    <row r="2065" spans="70:102" s="96" customFormat="1">
      <c r="BR2065" s="110"/>
      <c r="CX2065" s="97"/>
    </row>
    <row r="2066" spans="70:102" s="96" customFormat="1">
      <c r="BR2066" s="110"/>
      <c r="CX2066" s="97"/>
    </row>
    <row r="2067" spans="70:102" s="96" customFormat="1">
      <c r="BR2067" s="110"/>
      <c r="CX2067" s="97"/>
    </row>
    <row r="2068" spans="70:102" s="96" customFormat="1">
      <c r="BR2068" s="110"/>
      <c r="CX2068" s="97"/>
    </row>
    <row r="2069" spans="70:102" s="96" customFormat="1">
      <c r="BR2069" s="110"/>
      <c r="CX2069" s="97"/>
    </row>
    <row r="2070" spans="70:102" s="96" customFormat="1">
      <c r="BR2070" s="110"/>
      <c r="CX2070" s="97"/>
    </row>
    <row r="2071" spans="70:102" s="96" customFormat="1">
      <c r="BR2071" s="110"/>
      <c r="CX2071" s="97"/>
    </row>
    <row r="2072" spans="70:102" s="96" customFormat="1">
      <c r="BR2072" s="110"/>
      <c r="CX2072" s="97"/>
    </row>
    <row r="2073" spans="70:102" s="96" customFormat="1">
      <c r="BR2073" s="110"/>
      <c r="CX2073" s="97"/>
    </row>
    <row r="2074" spans="70:102" s="96" customFormat="1">
      <c r="BR2074" s="110"/>
      <c r="CX2074" s="97"/>
    </row>
    <row r="2075" spans="70:102" s="96" customFormat="1">
      <c r="BR2075" s="110"/>
      <c r="CX2075" s="97"/>
    </row>
    <row r="2076" spans="70:102" s="96" customFormat="1">
      <c r="BR2076" s="110"/>
      <c r="CX2076" s="97"/>
    </row>
    <row r="2077" spans="70:102" s="96" customFormat="1">
      <c r="BR2077" s="110"/>
      <c r="CX2077" s="97"/>
    </row>
    <row r="2078" spans="70:102" s="96" customFormat="1">
      <c r="BR2078" s="110"/>
      <c r="CX2078" s="97"/>
    </row>
    <row r="2079" spans="70:102" s="96" customFormat="1">
      <c r="BR2079" s="110"/>
      <c r="CX2079" s="97"/>
    </row>
    <row r="2080" spans="70:102" s="96" customFormat="1">
      <c r="BR2080" s="110"/>
      <c r="CX2080" s="97"/>
    </row>
    <row r="2081" spans="70:102" s="96" customFormat="1">
      <c r="BR2081" s="110"/>
      <c r="CX2081" s="97"/>
    </row>
    <row r="2082" spans="70:102" s="96" customFormat="1">
      <c r="BR2082" s="110"/>
      <c r="CX2082" s="97"/>
    </row>
    <row r="2083" spans="70:102" s="96" customFormat="1">
      <c r="BR2083" s="110"/>
      <c r="CX2083" s="97"/>
    </row>
    <row r="2084" spans="70:102" s="96" customFormat="1">
      <c r="BR2084" s="110"/>
      <c r="CX2084" s="97"/>
    </row>
    <row r="2085" spans="70:102" s="96" customFormat="1">
      <c r="BR2085" s="110"/>
      <c r="CX2085" s="97"/>
    </row>
    <row r="2086" spans="70:102" s="96" customFormat="1">
      <c r="BR2086" s="110"/>
      <c r="CX2086" s="97"/>
    </row>
    <row r="2087" spans="70:102" s="96" customFormat="1">
      <c r="BR2087" s="110"/>
      <c r="CX2087" s="97"/>
    </row>
    <row r="2088" spans="70:102" s="96" customFormat="1">
      <c r="BR2088" s="110"/>
      <c r="CX2088" s="97"/>
    </row>
    <row r="2089" spans="70:102" s="96" customFormat="1">
      <c r="BR2089" s="110"/>
      <c r="CX2089" s="97"/>
    </row>
    <row r="2090" spans="70:102" s="96" customFormat="1">
      <c r="BR2090" s="110"/>
      <c r="CX2090" s="97"/>
    </row>
    <row r="2091" spans="70:102" s="96" customFormat="1">
      <c r="BR2091" s="110"/>
      <c r="CX2091" s="97"/>
    </row>
    <row r="2092" spans="70:102" s="96" customFormat="1">
      <c r="BR2092" s="110"/>
      <c r="CX2092" s="97"/>
    </row>
    <row r="2093" spans="70:102" s="96" customFormat="1">
      <c r="BR2093" s="110"/>
      <c r="CX2093" s="97"/>
    </row>
    <row r="2094" spans="70:102" s="96" customFormat="1">
      <c r="BR2094" s="110"/>
      <c r="CX2094" s="97"/>
    </row>
    <row r="2095" spans="70:102" s="96" customFormat="1">
      <c r="BR2095" s="110"/>
      <c r="CX2095" s="97"/>
    </row>
    <row r="2096" spans="70:102" s="96" customFormat="1">
      <c r="BR2096" s="110"/>
      <c r="CX2096" s="97"/>
    </row>
    <row r="2097" spans="70:102" s="96" customFormat="1">
      <c r="BR2097" s="110"/>
      <c r="CX2097" s="97"/>
    </row>
    <row r="2098" spans="70:102" s="96" customFormat="1">
      <c r="BR2098" s="110"/>
      <c r="CX2098" s="97"/>
    </row>
    <row r="2099" spans="70:102" s="96" customFormat="1">
      <c r="BR2099" s="110"/>
      <c r="CX2099" s="97"/>
    </row>
    <row r="2100" spans="70:102" s="96" customFormat="1">
      <c r="BR2100" s="110"/>
      <c r="CX2100" s="97"/>
    </row>
    <row r="2101" spans="70:102" s="96" customFormat="1">
      <c r="BR2101" s="110"/>
      <c r="CX2101" s="97"/>
    </row>
    <row r="2102" spans="70:102" s="96" customFormat="1">
      <c r="BR2102" s="110"/>
      <c r="CX2102" s="97"/>
    </row>
    <row r="2103" spans="70:102" s="96" customFormat="1">
      <c r="BR2103" s="110"/>
      <c r="CX2103" s="97"/>
    </row>
    <row r="2104" spans="70:102" s="96" customFormat="1">
      <c r="BR2104" s="110"/>
      <c r="CX2104" s="97"/>
    </row>
    <row r="2105" spans="70:102" s="96" customFormat="1">
      <c r="BR2105" s="110"/>
      <c r="CX2105" s="97"/>
    </row>
    <row r="2106" spans="70:102" s="96" customFormat="1">
      <c r="BR2106" s="110"/>
      <c r="CX2106" s="97"/>
    </row>
    <row r="2107" spans="70:102" s="96" customFormat="1">
      <c r="BR2107" s="110"/>
      <c r="CX2107" s="97"/>
    </row>
    <row r="2108" spans="70:102" s="96" customFormat="1">
      <c r="BR2108" s="110"/>
      <c r="CX2108" s="97"/>
    </row>
    <row r="2109" spans="70:102" s="96" customFormat="1">
      <c r="BR2109" s="110"/>
      <c r="CX2109" s="97"/>
    </row>
    <row r="2110" spans="70:102" s="96" customFormat="1">
      <c r="BR2110" s="110"/>
      <c r="CX2110" s="97"/>
    </row>
    <row r="2111" spans="70:102" s="96" customFormat="1">
      <c r="BR2111" s="110"/>
      <c r="CX2111" s="97"/>
    </row>
    <row r="2112" spans="70:102" s="96" customFormat="1">
      <c r="BR2112" s="110"/>
      <c r="CX2112" s="97"/>
    </row>
    <row r="2113" spans="70:102" s="96" customFormat="1">
      <c r="BR2113" s="110"/>
      <c r="CX2113" s="97"/>
    </row>
    <row r="2114" spans="70:102" s="96" customFormat="1">
      <c r="BR2114" s="110"/>
      <c r="CX2114" s="97"/>
    </row>
    <row r="2115" spans="70:102" s="96" customFormat="1">
      <c r="BR2115" s="110"/>
      <c r="CX2115" s="97"/>
    </row>
    <row r="2116" spans="70:102" s="96" customFormat="1">
      <c r="BR2116" s="110"/>
      <c r="CX2116" s="97"/>
    </row>
    <row r="2117" spans="70:102" s="96" customFormat="1">
      <c r="BR2117" s="110"/>
      <c r="CX2117" s="97"/>
    </row>
    <row r="2118" spans="70:102" s="96" customFormat="1">
      <c r="BR2118" s="110"/>
      <c r="CX2118" s="97"/>
    </row>
    <row r="2119" spans="70:102" s="96" customFormat="1">
      <c r="BR2119" s="110"/>
      <c r="CX2119" s="97"/>
    </row>
    <row r="2120" spans="70:102" s="96" customFormat="1">
      <c r="BR2120" s="110"/>
      <c r="CX2120" s="97"/>
    </row>
    <row r="2121" spans="70:102" s="96" customFormat="1">
      <c r="BR2121" s="110"/>
      <c r="CX2121" s="97"/>
    </row>
    <row r="2122" spans="70:102" s="96" customFormat="1">
      <c r="BR2122" s="110"/>
      <c r="CX2122" s="97"/>
    </row>
    <row r="2123" spans="70:102" s="96" customFormat="1">
      <c r="BR2123" s="110"/>
      <c r="CX2123" s="97"/>
    </row>
    <row r="2124" spans="70:102" s="96" customFormat="1">
      <c r="BR2124" s="110"/>
      <c r="CX2124" s="97"/>
    </row>
    <row r="2125" spans="70:102" s="96" customFormat="1">
      <c r="BR2125" s="110"/>
      <c r="CX2125" s="97"/>
    </row>
    <row r="2126" spans="70:102" s="96" customFormat="1">
      <c r="BR2126" s="110"/>
      <c r="CX2126" s="97"/>
    </row>
    <row r="2127" spans="70:102" s="96" customFormat="1">
      <c r="BR2127" s="110"/>
      <c r="CX2127" s="97"/>
    </row>
    <row r="2128" spans="70:102" s="96" customFormat="1">
      <c r="BR2128" s="110"/>
      <c r="CX2128" s="97"/>
    </row>
    <row r="2129" spans="70:102" s="96" customFormat="1">
      <c r="BR2129" s="110"/>
      <c r="CX2129" s="97"/>
    </row>
    <row r="2130" spans="70:102" s="96" customFormat="1">
      <c r="BR2130" s="110"/>
      <c r="CX2130" s="97"/>
    </row>
    <row r="2131" spans="70:102" s="96" customFormat="1">
      <c r="BR2131" s="110"/>
      <c r="CX2131" s="97"/>
    </row>
    <row r="2132" spans="70:102" s="96" customFormat="1">
      <c r="BR2132" s="110"/>
      <c r="CX2132" s="97"/>
    </row>
    <row r="2133" spans="70:102" s="96" customFormat="1">
      <c r="BR2133" s="110"/>
      <c r="CX2133" s="97"/>
    </row>
    <row r="2134" spans="70:102" s="96" customFormat="1">
      <c r="BR2134" s="110"/>
      <c r="CX2134" s="97"/>
    </row>
    <row r="2135" spans="70:102" s="96" customFormat="1">
      <c r="BR2135" s="110"/>
      <c r="CX2135" s="97"/>
    </row>
    <row r="2136" spans="70:102" s="96" customFormat="1">
      <c r="BR2136" s="110"/>
      <c r="CX2136" s="97"/>
    </row>
    <row r="2137" spans="70:102" s="96" customFormat="1">
      <c r="BR2137" s="110"/>
      <c r="CX2137" s="97"/>
    </row>
    <row r="2138" spans="70:102" s="96" customFormat="1">
      <c r="BR2138" s="110"/>
      <c r="CX2138" s="97"/>
    </row>
    <row r="2139" spans="70:102" s="96" customFormat="1">
      <c r="BR2139" s="110"/>
      <c r="CX2139" s="97"/>
    </row>
    <row r="2140" spans="70:102" s="96" customFormat="1">
      <c r="BR2140" s="110"/>
      <c r="CX2140" s="97"/>
    </row>
    <row r="2141" spans="70:102" s="96" customFormat="1">
      <c r="BR2141" s="110"/>
      <c r="CX2141" s="97"/>
    </row>
    <row r="2142" spans="70:102" s="96" customFormat="1">
      <c r="BR2142" s="110"/>
      <c r="CX2142" s="97"/>
    </row>
    <row r="2143" spans="70:102" s="96" customFormat="1">
      <c r="BR2143" s="110"/>
      <c r="CX2143" s="97"/>
    </row>
    <row r="2144" spans="70:102" s="96" customFormat="1">
      <c r="BR2144" s="110"/>
      <c r="CX2144" s="97"/>
    </row>
    <row r="2145" spans="70:102" s="96" customFormat="1">
      <c r="BR2145" s="110"/>
      <c r="CX2145" s="97"/>
    </row>
    <row r="2146" spans="70:102" s="96" customFormat="1">
      <c r="BR2146" s="110"/>
      <c r="CX2146" s="97"/>
    </row>
    <row r="2147" spans="70:102" s="96" customFormat="1">
      <c r="BR2147" s="110"/>
      <c r="CX2147" s="97"/>
    </row>
    <row r="2148" spans="70:102" s="96" customFormat="1">
      <c r="BR2148" s="110"/>
      <c r="CX2148" s="97"/>
    </row>
    <row r="2149" spans="70:102" s="96" customFormat="1">
      <c r="BR2149" s="110"/>
      <c r="CX2149" s="97"/>
    </row>
    <row r="2150" spans="70:102" s="96" customFormat="1">
      <c r="BR2150" s="110"/>
      <c r="CX2150" s="97"/>
    </row>
    <row r="2151" spans="70:102" s="96" customFormat="1">
      <c r="BR2151" s="110"/>
      <c r="CX2151" s="97"/>
    </row>
    <row r="2152" spans="70:102" s="96" customFormat="1">
      <c r="BR2152" s="110"/>
      <c r="CX2152" s="97"/>
    </row>
    <row r="2153" spans="70:102" s="96" customFormat="1">
      <c r="BR2153" s="110"/>
      <c r="CX2153" s="97"/>
    </row>
    <row r="2154" spans="70:102" s="96" customFormat="1">
      <c r="BR2154" s="110"/>
      <c r="CX2154" s="97"/>
    </row>
    <row r="2155" spans="70:102" s="96" customFormat="1">
      <c r="BR2155" s="110"/>
      <c r="CX2155" s="97"/>
    </row>
    <row r="2156" spans="70:102" s="96" customFormat="1">
      <c r="BR2156" s="110"/>
      <c r="CX2156" s="97"/>
    </row>
    <row r="2157" spans="70:102" s="96" customFormat="1">
      <c r="BR2157" s="110"/>
      <c r="CX2157" s="97"/>
    </row>
    <row r="2158" spans="70:102" s="96" customFormat="1">
      <c r="BR2158" s="110"/>
      <c r="CX2158" s="97"/>
    </row>
    <row r="2159" spans="70:102" s="96" customFormat="1">
      <c r="BR2159" s="110"/>
      <c r="CX2159" s="97"/>
    </row>
    <row r="2160" spans="70:102" s="96" customFormat="1">
      <c r="BR2160" s="110"/>
      <c r="CX2160" s="97"/>
    </row>
    <row r="2161" spans="70:102" s="96" customFormat="1">
      <c r="BR2161" s="110"/>
      <c r="CX2161" s="97"/>
    </row>
    <row r="2162" spans="70:102" s="96" customFormat="1">
      <c r="BR2162" s="110"/>
      <c r="CX2162" s="97"/>
    </row>
    <row r="2163" spans="70:102" s="96" customFormat="1">
      <c r="BR2163" s="110"/>
      <c r="CX2163" s="97"/>
    </row>
    <row r="2164" spans="70:102" s="96" customFormat="1">
      <c r="BR2164" s="110"/>
      <c r="CX2164" s="97"/>
    </row>
    <row r="2165" spans="70:102" s="96" customFormat="1">
      <c r="BR2165" s="110"/>
      <c r="CX2165" s="97"/>
    </row>
    <row r="2166" spans="70:102" s="96" customFormat="1">
      <c r="BR2166" s="110"/>
      <c r="CX2166" s="97"/>
    </row>
    <row r="2167" spans="70:102" s="96" customFormat="1">
      <c r="BR2167" s="110"/>
      <c r="CX2167" s="97"/>
    </row>
    <row r="2168" spans="70:102" s="96" customFormat="1">
      <c r="BR2168" s="110"/>
      <c r="CX2168" s="97"/>
    </row>
    <row r="2169" spans="70:102" s="96" customFormat="1">
      <c r="BR2169" s="110"/>
      <c r="CX2169" s="97"/>
    </row>
    <row r="2170" spans="70:102" s="96" customFormat="1">
      <c r="BR2170" s="110"/>
      <c r="CX2170" s="97"/>
    </row>
    <row r="2171" spans="70:102" s="96" customFormat="1">
      <c r="BR2171" s="110"/>
      <c r="CX2171" s="97"/>
    </row>
    <row r="2172" spans="70:102" s="96" customFormat="1">
      <c r="BR2172" s="110"/>
      <c r="CX2172" s="97"/>
    </row>
    <row r="2173" spans="70:102" s="96" customFormat="1">
      <c r="BR2173" s="110"/>
      <c r="CX2173" s="97"/>
    </row>
    <row r="2174" spans="70:102" s="96" customFormat="1">
      <c r="BR2174" s="110"/>
      <c r="CX2174" s="97"/>
    </row>
    <row r="2175" spans="70:102" s="96" customFormat="1">
      <c r="BR2175" s="110"/>
      <c r="CX2175" s="97"/>
    </row>
    <row r="2176" spans="70:102" s="96" customFormat="1">
      <c r="BR2176" s="110"/>
      <c r="CX2176" s="97"/>
    </row>
    <row r="2177" spans="70:102" s="96" customFormat="1">
      <c r="BR2177" s="110"/>
      <c r="CX2177" s="97"/>
    </row>
    <row r="2178" spans="70:102" s="96" customFormat="1">
      <c r="BR2178" s="110"/>
      <c r="CX2178" s="97"/>
    </row>
    <row r="2179" spans="70:102" s="96" customFormat="1">
      <c r="BR2179" s="110"/>
      <c r="CX2179" s="97"/>
    </row>
    <row r="2180" spans="70:102" s="96" customFormat="1">
      <c r="BR2180" s="110"/>
      <c r="CX2180" s="97"/>
    </row>
    <row r="2181" spans="70:102" s="96" customFormat="1">
      <c r="BR2181" s="110"/>
      <c r="CX2181" s="97"/>
    </row>
    <row r="2182" spans="70:102" s="96" customFormat="1">
      <c r="BR2182" s="110"/>
      <c r="CX2182" s="97"/>
    </row>
    <row r="2183" spans="70:102" s="96" customFormat="1">
      <c r="BR2183" s="110"/>
      <c r="CX2183" s="97"/>
    </row>
    <row r="2184" spans="70:102" s="96" customFormat="1">
      <c r="BR2184" s="110"/>
      <c r="CX2184" s="97"/>
    </row>
    <row r="2185" spans="70:102" s="96" customFormat="1">
      <c r="BR2185" s="110"/>
      <c r="CX2185" s="97"/>
    </row>
    <row r="2186" spans="70:102" s="96" customFormat="1">
      <c r="BR2186" s="110"/>
      <c r="CX2186" s="97"/>
    </row>
    <row r="2187" spans="70:102" s="96" customFormat="1">
      <c r="BR2187" s="110"/>
      <c r="CX2187" s="97"/>
    </row>
    <row r="2188" spans="70:102" s="96" customFormat="1">
      <c r="BR2188" s="110"/>
      <c r="CX2188" s="97"/>
    </row>
    <row r="2189" spans="70:102" s="96" customFormat="1">
      <c r="BR2189" s="110"/>
      <c r="CX2189" s="97"/>
    </row>
    <row r="2190" spans="70:102" s="96" customFormat="1">
      <c r="BR2190" s="110"/>
      <c r="CX2190" s="97"/>
    </row>
    <row r="2191" spans="70:102" s="96" customFormat="1">
      <c r="BR2191" s="110"/>
      <c r="CX2191" s="97"/>
    </row>
    <row r="2192" spans="70:102" s="96" customFormat="1">
      <c r="BR2192" s="110"/>
      <c r="CX2192" s="97"/>
    </row>
    <row r="2193" spans="70:102" s="96" customFormat="1">
      <c r="BR2193" s="110"/>
      <c r="CX2193" s="97"/>
    </row>
    <row r="2194" spans="70:102" s="96" customFormat="1">
      <c r="BR2194" s="110"/>
      <c r="CX2194" s="97"/>
    </row>
    <row r="2195" spans="70:102" s="96" customFormat="1">
      <c r="BR2195" s="110"/>
      <c r="CX2195" s="97"/>
    </row>
    <row r="2196" spans="70:102" s="96" customFormat="1">
      <c r="BR2196" s="110"/>
      <c r="CX2196" s="97"/>
    </row>
    <row r="2197" spans="70:102" s="96" customFormat="1">
      <c r="BR2197" s="110"/>
      <c r="CX2197" s="97"/>
    </row>
    <row r="2198" spans="70:102" s="96" customFormat="1">
      <c r="BR2198" s="110"/>
      <c r="CX2198" s="97"/>
    </row>
    <row r="2199" spans="70:102" s="96" customFormat="1">
      <c r="BR2199" s="110"/>
      <c r="CX2199" s="97"/>
    </row>
    <row r="2200" spans="70:102" s="96" customFormat="1">
      <c r="BR2200" s="110"/>
      <c r="CX2200" s="97"/>
    </row>
    <row r="2201" spans="70:102" s="96" customFormat="1">
      <c r="BR2201" s="110"/>
      <c r="CX2201" s="97"/>
    </row>
    <row r="2202" spans="70:102" s="96" customFormat="1">
      <c r="BR2202" s="110"/>
      <c r="CX2202" s="97"/>
    </row>
    <row r="2203" spans="70:102" s="96" customFormat="1">
      <c r="BR2203" s="110"/>
      <c r="CX2203" s="97"/>
    </row>
    <row r="2204" spans="70:102" s="96" customFormat="1">
      <c r="BR2204" s="110"/>
      <c r="CX2204" s="97"/>
    </row>
    <row r="2205" spans="70:102" s="96" customFormat="1">
      <c r="BR2205" s="110"/>
      <c r="CX2205" s="97"/>
    </row>
    <row r="2206" spans="70:102" s="96" customFormat="1">
      <c r="BR2206" s="110"/>
      <c r="CX2206" s="97"/>
    </row>
    <row r="2207" spans="70:102" s="96" customFormat="1">
      <c r="BR2207" s="110"/>
      <c r="CX2207" s="97"/>
    </row>
    <row r="2208" spans="70:102" s="96" customFormat="1">
      <c r="BR2208" s="110"/>
      <c r="CX2208" s="97"/>
    </row>
    <row r="2209" spans="70:102" s="96" customFormat="1">
      <c r="BR2209" s="110"/>
      <c r="CX2209" s="97"/>
    </row>
    <row r="2210" spans="70:102" s="96" customFormat="1">
      <c r="BR2210" s="110"/>
      <c r="CX2210" s="97"/>
    </row>
    <row r="2211" spans="70:102" s="96" customFormat="1">
      <c r="BR2211" s="110"/>
      <c r="CX2211" s="97"/>
    </row>
    <row r="2212" spans="70:102" s="96" customFormat="1">
      <c r="BR2212" s="110"/>
      <c r="CX2212" s="97"/>
    </row>
    <row r="2213" spans="70:102" s="96" customFormat="1">
      <c r="BR2213" s="110"/>
      <c r="CX2213" s="97"/>
    </row>
    <row r="2214" spans="70:102" s="96" customFormat="1">
      <c r="BR2214" s="110"/>
      <c r="CX2214" s="97"/>
    </row>
    <row r="2215" spans="70:102" s="96" customFormat="1">
      <c r="BR2215" s="110"/>
      <c r="CX2215" s="97"/>
    </row>
    <row r="2216" spans="70:102" s="96" customFormat="1">
      <c r="BR2216" s="110"/>
      <c r="CX2216" s="97"/>
    </row>
    <row r="2217" spans="70:102" s="96" customFormat="1">
      <c r="BR2217" s="110"/>
      <c r="CX2217" s="97"/>
    </row>
    <row r="2218" spans="70:102" s="96" customFormat="1">
      <c r="BR2218" s="110"/>
      <c r="CX2218" s="97"/>
    </row>
    <row r="2219" spans="70:102" s="96" customFormat="1">
      <c r="BR2219" s="110"/>
      <c r="CX2219" s="97"/>
    </row>
    <row r="2220" spans="70:102" s="96" customFormat="1">
      <c r="BR2220" s="110"/>
      <c r="CX2220" s="97"/>
    </row>
    <row r="2221" spans="70:102" s="96" customFormat="1">
      <c r="BR2221" s="110"/>
      <c r="CX2221" s="97"/>
    </row>
    <row r="2222" spans="70:102" s="96" customFormat="1">
      <c r="BR2222" s="110"/>
      <c r="CX2222" s="97"/>
    </row>
    <row r="2223" spans="70:102" s="96" customFormat="1">
      <c r="BR2223" s="110"/>
      <c r="CX2223" s="97"/>
    </row>
    <row r="2224" spans="70:102" s="96" customFormat="1">
      <c r="BR2224" s="110"/>
      <c r="CX2224" s="97"/>
    </row>
    <row r="2225" spans="70:102" s="96" customFormat="1">
      <c r="BR2225" s="110"/>
      <c r="CX2225" s="97"/>
    </row>
    <row r="2226" spans="70:102" s="96" customFormat="1">
      <c r="BR2226" s="110"/>
      <c r="CX2226" s="97"/>
    </row>
    <row r="2227" spans="70:102" s="96" customFormat="1">
      <c r="BR2227" s="110"/>
      <c r="CX2227" s="97"/>
    </row>
    <row r="2228" spans="70:102" s="96" customFormat="1">
      <c r="BR2228" s="110"/>
      <c r="CX2228" s="97"/>
    </row>
    <row r="2229" spans="70:102" s="96" customFormat="1">
      <c r="BR2229" s="110"/>
      <c r="CX2229" s="97"/>
    </row>
    <row r="2230" spans="70:102" s="96" customFormat="1">
      <c r="BR2230" s="110"/>
      <c r="CX2230" s="97"/>
    </row>
    <row r="2231" spans="70:102" s="96" customFormat="1">
      <c r="BR2231" s="110"/>
      <c r="CX2231" s="97"/>
    </row>
    <row r="2232" spans="70:102" s="96" customFormat="1">
      <c r="BR2232" s="110"/>
      <c r="CX2232" s="97"/>
    </row>
    <row r="2233" spans="70:102" s="96" customFormat="1">
      <c r="BR2233" s="110"/>
      <c r="CX2233" s="97"/>
    </row>
    <row r="2234" spans="70:102" s="96" customFormat="1">
      <c r="BR2234" s="110"/>
      <c r="CX2234" s="97"/>
    </row>
    <row r="2235" spans="70:102" s="96" customFormat="1">
      <c r="BR2235" s="110"/>
      <c r="CX2235" s="97"/>
    </row>
    <row r="2236" spans="70:102" s="96" customFormat="1">
      <c r="BR2236" s="110"/>
      <c r="CX2236" s="97"/>
    </row>
    <row r="2237" spans="70:102" s="96" customFormat="1">
      <c r="BR2237" s="110"/>
      <c r="CX2237" s="97"/>
    </row>
    <row r="2238" spans="70:102" s="96" customFormat="1">
      <c r="BR2238" s="110"/>
      <c r="CX2238" s="97"/>
    </row>
    <row r="2239" spans="70:102" s="96" customFormat="1">
      <c r="BR2239" s="110"/>
      <c r="CX2239" s="97"/>
    </row>
    <row r="2240" spans="70:102" s="96" customFormat="1">
      <c r="BR2240" s="110"/>
      <c r="CX2240" s="97"/>
    </row>
    <row r="2241" spans="70:102" s="96" customFormat="1">
      <c r="BR2241" s="110"/>
      <c r="CX2241" s="97"/>
    </row>
    <row r="2242" spans="70:102" s="96" customFormat="1">
      <c r="BR2242" s="110"/>
      <c r="CX2242" s="97"/>
    </row>
    <row r="2243" spans="70:102" s="96" customFormat="1">
      <c r="BR2243" s="110"/>
      <c r="CX2243" s="97"/>
    </row>
    <row r="2244" spans="70:102" s="96" customFormat="1">
      <c r="BR2244" s="110"/>
      <c r="CX2244" s="97"/>
    </row>
    <row r="2245" spans="70:102" s="96" customFormat="1">
      <c r="BR2245" s="110"/>
      <c r="CX2245" s="97"/>
    </row>
    <row r="2246" spans="70:102" s="96" customFormat="1">
      <c r="BR2246" s="110"/>
      <c r="CX2246" s="97"/>
    </row>
    <row r="2247" spans="70:102" s="96" customFormat="1">
      <c r="BR2247" s="110"/>
      <c r="CX2247" s="97"/>
    </row>
    <row r="2248" spans="70:102" s="96" customFormat="1">
      <c r="BR2248" s="110"/>
      <c r="CX2248" s="97"/>
    </row>
    <row r="2249" spans="70:102" s="96" customFormat="1">
      <c r="BR2249" s="110"/>
      <c r="CX2249" s="97"/>
    </row>
    <row r="2250" spans="70:102" s="96" customFormat="1">
      <c r="BR2250" s="110"/>
      <c r="CX2250" s="97"/>
    </row>
    <row r="2251" spans="70:102" s="96" customFormat="1">
      <c r="BR2251" s="110"/>
      <c r="CX2251" s="97"/>
    </row>
    <row r="2252" spans="70:102" s="96" customFormat="1">
      <c r="BR2252" s="110"/>
      <c r="CX2252" s="97"/>
    </row>
    <row r="2253" spans="70:102" s="96" customFormat="1">
      <c r="BR2253" s="110"/>
      <c r="CX2253" s="97"/>
    </row>
    <row r="2254" spans="70:102" s="96" customFormat="1">
      <c r="BR2254" s="110"/>
      <c r="CX2254" s="97"/>
    </row>
    <row r="2255" spans="70:102" s="96" customFormat="1">
      <c r="BR2255" s="110"/>
      <c r="CX2255" s="97"/>
    </row>
    <row r="2256" spans="70:102" s="96" customFormat="1">
      <c r="BR2256" s="110"/>
      <c r="CX2256" s="97"/>
    </row>
    <row r="2257" spans="70:102" s="96" customFormat="1">
      <c r="BR2257" s="110"/>
      <c r="CX2257" s="97"/>
    </row>
    <row r="2258" spans="70:102" s="96" customFormat="1">
      <c r="BR2258" s="110"/>
      <c r="CX2258" s="97"/>
    </row>
    <row r="2259" spans="70:102" s="96" customFormat="1">
      <c r="BR2259" s="110"/>
      <c r="CX2259" s="97"/>
    </row>
    <row r="2260" spans="70:102" s="96" customFormat="1">
      <c r="BR2260" s="110"/>
      <c r="CX2260" s="97"/>
    </row>
    <row r="2261" spans="70:102" s="96" customFormat="1">
      <c r="BR2261" s="110"/>
      <c r="CX2261" s="97"/>
    </row>
    <row r="2262" spans="70:102" s="96" customFormat="1">
      <c r="BR2262" s="110"/>
      <c r="CX2262" s="97"/>
    </row>
    <row r="2263" spans="70:102" s="96" customFormat="1">
      <c r="BR2263" s="110"/>
      <c r="CX2263" s="97"/>
    </row>
    <row r="2264" spans="70:102" s="96" customFormat="1">
      <c r="BR2264" s="110"/>
      <c r="CX2264" s="97"/>
    </row>
    <row r="2265" spans="70:102" s="96" customFormat="1">
      <c r="BR2265" s="110"/>
      <c r="CX2265" s="97"/>
    </row>
    <row r="2266" spans="70:102" s="96" customFormat="1">
      <c r="BR2266" s="110"/>
      <c r="CX2266" s="97"/>
    </row>
    <row r="2267" spans="70:102" s="96" customFormat="1">
      <c r="BR2267" s="110"/>
      <c r="CX2267" s="97"/>
    </row>
    <row r="2268" spans="70:102" s="96" customFormat="1">
      <c r="BR2268" s="110"/>
      <c r="CX2268" s="97"/>
    </row>
    <row r="2269" spans="70:102" s="96" customFormat="1">
      <c r="BR2269" s="110"/>
      <c r="CX2269" s="97"/>
    </row>
    <row r="2270" spans="70:102" s="96" customFormat="1">
      <c r="BR2270" s="110"/>
      <c r="CX2270" s="97"/>
    </row>
    <row r="2271" spans="70:102" s="96" customFormat="1">
      <c r="BR2271" s="110"/>
      <c r="CX2271" s="97"/>
    </row>
    <row r="2272" spans="70:102" s="96" customFormat="1">
      <c r="BR2272" s="110"/>
      <c r="CX2272" s="97"/>
    </row>
    <row r="2273" spans="70:102" s="96" customFormat="1">
      <c r="BR2273" s="110"/>
      <c r="CX2273" s="97"/>
    </row>
    <row r="2274" spans="70:102" s="96" customFormat="1">
      <c r="BR2274" s="110"/>
      <c r="CX2274" s="97"/>
    </row>
    <row r="2275" spans="70:102" s="96" customFormat="1">
      <c r="BR2275" s="110"/>
      <c r="CX2275" s="97"/>
    </row>
    <row r="2276" spans="70:102" s="96" customFormat="1">
      <c r="BR2276" s="110"/>
      <c r="CX2276" s="97"/>
    </row>
    <row r="2277" spans="70:102" s="96" customFormat="1">
      <c r="BR2277" s="110"/>
      <c r="CX2277" s="97"/>
    </row>
    <row r="2278" spans="70:102" s="96" customFormat="1">
      <c r="BR2278" s="110"/>
      <c r="CX2278" s="97"/>
    </row>
    <row r="2279" spans="70:102" s="96" customFormat="1">
      <c r="BR2279" s="110"/>
      <c r="CX2279" s="97"/>
    </row>
    <row r="2280" spans="70:102" s="96" customFormat="1">
      <c r="BR2280" s="110"/>
      <c r="CX2280" s="97"/>
    </row>
    <row r="2281" spans="70:102" s="96" customFormat="1">
      <c r="BR2281" s="110"/>
      <c r="CX2281" s="97"/>
    </row>
    <row r="2282" spans="70:102" s="96" customFormat="1">
      <c r="BR2282" s="110"/>
      <c r="CX2282" s="97"/>
    </row>
    <row r="2283" spans="70:102" s="96" customFormat="1">
      <c r="BR2283" s="110"/>
      <c r="CX2283" s="97"/>
    </row>
    <row r="2284" spans="70:102" s="96" customFormat="1">
      <c r="BR2284" s="110"/>
      <c r="CX2284" s="97"/>
    </row>
    <row r="2285" spans="70:102" s="96" customFormat="1">
      <c r="BR2285" s="110"/>
      <c r="CX2285" s="97"/>
    </row>
    <row r="2286" spans="70:102" s="96" customFormat="1">
      <c r="BR2286" s="110"/>
      <c r="CX2286" s="97"/>
    </row>
    <row r="2287" spans="70:102" s="96" customFormat="1">
      <c r="BR2287" s="110"/>
      <c r="CX2287" s="97"/>
    </row>
    <row r="2288" spans="70:102" s="96" customFormat="1">
      <c r="BR2288" s="110"/>
      <c r="CX2288" s="97"/>
    </row>
    <row r="2289" spans="70:102" s="96" customFormat="1">
      <c r="BR2289" s="110"/>
      <c r="CX2289" s="97"/>
    </row>
    <row r="2290" spans="70:102" s="96" customFormat="1">
      <c r="BR2290" s="110"/>
      <c r="CX2290" s="97"/>
    </row>
    <row r="2291" spans="70:102" s="96" customFormat="1">
      <c r="BR2291" s="110"/>
      <c r="CX2291" s="97"/>
    </row>
    <row r="2292" spans="70:102" s="96" customFormat="1">
      <c r="BR2292" s="110"/>
      <c r="CX2292" s="97"/>
    </row>
    <row r="2293" spans="70:102" s="96" customFormat="1">
      <c r="BR2293" s="110"/>
      <c r="CX2293" s="97"/>
    </row>
    <row r="2294" spans="70:102" s="96" customFormat="1">
      <c r="BR2294" s="110"/>
      <c r="CX2294" s="97"/>
    </row>
    <row r="2295" spans="70:102" s="96" customFormat="1">
      <c r="BR2295" s="110"/>
      <c r="CX2295" s="97"/>
    </row>
    <row r="2296" spans="70:102" s="96" customFormat="1">
      <c r="BR2296" s="110"/>
      <c r="CX2296" s="97"/>
    </row>
    <row r="2297" spans="70:102" s="96" customFormat="1">
      <c r="BR2297" s="110"/>
      <c r="CX2297" s="97"/>
    </row>
    <row r="2298" spans="70:102" s="96" customFormat="1">
      <c r="BR2298" s="110"/>
      <c r="CX2298" s="97"/>
    </row>
    <row r="2299" spans="70:102" s="96" customFormat="1">
      <c r="BR2299" s="110"/>
      <c r="CX2299" s="97"/>
    </row>
    <row r="2300" spans="70:102" s="96" customFormat="1">
      <c r="BR2300" s="110"/>
      <c r="CX2300" s="97"/>
    </row>
    <row r="2301" spans="70:102" s="96" customFormat="1">
      <c r="BR2301" s="110"/>
      <c r="CX2301" s="97"/>
    </row>
    <row r="2302" spans="70:102" s="96" customFormat="1">
      <c r="BR2302" s="110"/>
      <c r="CX2302" s="97"/>
    </row>
    <row r="2303" spans="70:102" s="96" customFormat="1">
      <c r="BR2303" s="110"/>
      <c r="CX2303" s="97"/>
    </row>
    <row r="2304" spans="70:102" s="96" customFormat="1">
      <c r="BR2304" s="110"/>
      <c r="CX2304" s="97"/>
    </row>
    <row r="2305" spans="70:102" s="96" customFormat="1">
      <c r="BR2305" s="110"/>
      <c r="CX2305" s="97"/>
    </row>
    <row r="2306" spans="70:102" s="96" customFormat="1">
      <c r="BR2306" s="110"/>
      <c r="CX2306" s="97"/>
    </row>
    <row r="2307" spans="70:102" s="96" customFormat="1">
      <c r="BR2307" s="110"/>
      <c r="CX2307" s="97"/>
    </row>
    <row r="2308" spans="70:102" s="96" customFormat="1">
      <c r="BR2308" s="110"/>
      <c r="CX2308" s="97"/>
    </row>
    <row r="2309" spans="70:102" s="96" customFormat="1">
      <c r="BR2309" s="110"/>
      <c r="CX2309" s="97"/>
    </row>
    <row r="2310" spans="70:102" s="96" customFormat="1">
      <c r="BR2310" s="110"/>
      <c r="CX2310" s="97"/>
    </row>
    <row r="2311" spans="70:102" s="96" customFormat="1">
      <c r="BR2311" s="110"/>
      <c r="CX2311" s="97"/>
    </row>
    <row r="2312" spans="70:102" s="96" customFormat="1">
      <c r="BR2312" s="110"/>
      <c r="CX2312" s="97"/>
    </row>
    <row r="2313" spans="70:102" s="96" customFormat="1">
      <c r="BR2313" s="110"/>
      <c r="CX2313" s="97"/>
    </row>
    <row r="2314" spans="70:102" s="96" customFormat="1">
      <c r="BR2314" s="110"/>
      <c r="CX2314" s="97"/>
    </row>
    <row r="2315" spans="70:102" s="96" customFormat="1">
      <c r="BR2315" s="110"/>
      <c r="CX2315" s="97"/>
    </row>
    <row r="2316" spans="70:102" s="96" customFormat="1">
      <c r="BR2316" s="110"/>
      <c r="CX2316" s="97"/>
    </row>
    <row r="2317" spans="70:102" s="96" customFormat="1">
      <c r="BR2317" s="110"/>
      <c r="CX2317" s="97"/>
    </row>
    <row r="2318" spans="70:102" s="96" customFormat="1">
      <c r="BR2318" s="110"/>
      <c r="CX2318" s="97"/>
    </row>
    <row r="2319" spans="70:102" s="96" customFormat="1">
      <c r="BR2319" s="110"/>
      <c r="CX2319" s="97"/>
    </row>
    <row r="2320" spans="70:102" s="96" customFormat="1">
      <c r="BR2320" s="110"/>
      <c r="CX2320" s="97"/>
    </row>
    <row r="2321" spans="70:102" s="96" customFormat="1">
      <c r="BR2321" s="110"/>
      <c r="CX2321" s="97"/>
    </row>
    <row r="2322" spans="70:102" s="96" customFormat="1">
      <c r="BR2322" s="110"/>
      <c r="CX2322" s="97"/>
    </row>
    <row r="2323" spans="70:102" s="96" customFormat="1">
      <c r="BR2323" s="110"/>
      <c r="CX2323" s="97"/>
    </row>
    <row r="2324" spans="70:102" s="96" customFormat="1">
      <c r="BR2324" s="110"/>
      <c r="CX2324" s="97"/>
    </row>
    <row r="2325" spans="70:102" s="96" customFormat="1">
      <c r="BR2325" s="110"/>
      <c r="CX2325" s="97"/>
    </row>
    <row r="2326" spans="70:102" s="96" customFormat="1">
      <c r="BR2326" s="110"/>
      <c r="CX2326" s="97"/>
    </row>
    <row r="2327" spans="70:102" s="96" customFormat="1">
      <c r="BR2327" s="110"/>
      <c r="CX2327" s="97"/>
    </row>
    <row r="2328" spans="70:102" s="96" customFormat="1">
      <c r="BR2328" s="110"/>
      <c r="CX2328" s="97"/>
    </row>
    <row r="2329" spans="70:102" s="96" customFormat="1">
      <c r="BR2329" s="110"/>
      <c r="CX2329" s="97"/>
    </row>
    <row r="2330" spans="70:102" s="96" customFormat="1">
      <c r="BR2330" s="110"/>
      <c r="CX2330" s="97"/>
    </row>
    <row r="2331" spans="70:102" s="96" customFormat="1">
      <c r="BR2331" s="110"/>
      <c r="CX2331" s="97"/>
    </row>
    <row r="2332" spans="70:102" s="96" customFormat="1">
      <c r="BR2332" s="110"/>
      <c r="CX2332" s="97"/>
    </row>
    <row r="2333" spans="70:102" s="96" customFormat="1">
      <c r="BR2333" s="110"/>
      <c r="CX2333" s="97"/>
    </row>
    <row r="2334" spans="70:102" s="96" customFormat="1">
      <c r="BR2334" s="110"/>
      <c r="CX2334" s="97"/>
    </row>
    <row r="2335" spans="70:102" s="96" customFormat="1">
      <c r="BR2335" s="110"/>
      <c r="CX2335" s="97"/>
    </row>
    <row r="2336" spans="70:102" s="96" customFormat="1">
      <c r="BR2336" s="110"/>
      <c r="CX2336" s="97"/>
    </row>
    <row r="2337" spans="70:102" s="96" customFormat="1">
      <c r="BR2337" s="110"/>
      <c r="CX2337" s="97"/>
    </row>
    <row r="2338" spans="70:102" s="96" customFormat="1">
      <c r="BR2338" s="110"/>
      <c r="CX2338" s="97"/>
    </row>
    <row r="2339" spans="70:102" s="96" customFormat="1">
      <c r="BR2339" s="110"/>
      <c r="CX2339" s="97"/>
    </row>
    <row r="2340" spans="70:102" s="96" customFormat="1">
      <c r="BR2340" s="110"/>
      <c r="CX2340" s="97"/>
    </row>
    <row r="2341" spans="70:102" s="96" customFormat="1">
      <c r="BR2341" s="110"/>
      <c r="CX2341" s="97"/>
    </row>
    <row r="2342" spans="70:102" s="96" customFormat="1">
      <c r="BR2342" s="110"/>
      <c r="CX2342" s="97"/>
    </row>
    <row r="2343" spans="70:102" s="96" customFormat="1">
      <c r="BR2343" s="110"/>
      <c r="CX2343" s="97"/>
    </row>
    <row r="2344" spans="70:102" s="96" customFormat="1">
      <c r="BR2344" s="110"/>
      <c r="CX2344" s="97"/>
    </row>
    <row r="2345" spans="70:102" s="96" customFormat="1">
      <c r="BR2345" s="110"/>
      <c r="CX2345" s="97"/>
    </row>
    <row r="2346" spans="70:102" s="96" customFormat="1">
      <c r="BR2346" s="110"/>
      <c r="CX2346" s="97"/>
    </row>
    <row r="2347" spans="70:102" s="96" customFormat="1">
      <c r="BR2347" s="110"/>
      <c r="CX2347" s="97"/>
    </row>
    <row r="2348" spans="70:102" s="96" customFormat="1">
      <c r="BR2348" s="110"/>
      <c r="CX2348" s="97"/>
    </row>
    <row r="2349" spans="70:102" s="96" customFormat="1">
      <c r="BR2349" s="110"/>
      <c r="CX2349" s="97"/>
    </row>
    <row r="2350" spans="70:102" s="96" customFormat="1">
      <c r="BR2350" s="110"/>
      <c r="CX2350" s="97"/>
    </row>
    <row r="2351" spans="70:102" s="96" customFormat="1">
      <c r="BR2351" s="110"/>
      <c r="CX2351" s="97"/>
    </row>
    <row r="2352" spans="70:102" s="96" customFormat="1">
      <c r="BR2352" s="110"/>
      <c r="CX2352" s="97"/>
    </row>
    <row r="2353" spans="70:102" s="96" customFormat="1">
      <c r="BR2353" s="110"/>
      <c r="CX2353" s="97"/>
    </row>
    <row r="2354" spans="70:102" s="96" customFormat="1">
      <c r="BR2354" s="110"/>
      <c r="CX2354" s="97"/>
    </row>
    <row r="2355" spans="70:102" s="96" customFormat="1">
      <c r="BR2355" s="110"/>
      <c r="CX2355" s="97"/>
    </row>
    <row r="2356" spans="70:102" s="96" customFormat="1">
      <c r="BR2356" s="110"/>
      <c r="CX2356" s="97"/>
    </row>
    <row r="2357" spans="70:102" s="96" customFormat="1">
      <c r="BR2357" s="110"/>
      <c r="CX2357" s="97"/>
    </row>
    <row r="2358" spans="70:102" s="96" customFormat="1">
      <c r="BR2358" s="110"/>
      <c r="CX2358" s="97"/>
    </row>
    <row r="2359" spans="70:102" s="96" customFormat="1">
      <c r="BR2359" s="110"/>
      <c r="CX2359" s="97"/>
    </row>
    <row r="2360" spans="70:102" s="96" customFormat="1">
      <c r="BR2360" s="110"/>
      <c r="CX2360" s="97"/>
    </row>
    <row r="2361" spans="70:102" s="96" customFormat="1">
      <c r="BR2361" s="110"/>
      <c r="CX2361" s="97"/>
    </row>
    <row r="2362" spans="70:102" s="96" customFormat="1">
      <c r="BR2362" s="110"/>
      <c r="CX2362" s="97"/>
    </row>
    <row r="2363" spans="70:102" s="96" customFormat="1">
      <c r="BR2363" s="110"/>
      <c r="CX2363" s="97"/>
    </row>
    <row r="2364" spans="70:102" s="96" customFormat="1">
      <c r="BR2364" s="110"/>
      <c r="CX2364" s="97"/>
    </row>
    <row r="2365" spans="70:102" s="96" customFormat="1">
      <c r="BR2365" s="110"/>
      <c r="CX2365" s="97"/>
    </row>
    <row r="2366" spans="70:102" s="96" customFormat="1">
      <c r="BR2366" s="110"/>
      <c r="CX2366" s="97"/>
    </row>
    <row r="2367" spans="70:102" s="96" customFormat="1">
      <c r="BR2367" s="110"/>
      <c r="CX2367" s="97"/>
    </row>
    <row r="2368" spans="70:102" s="96" customFormat="1">
      <c r="BR2368" s="110"/>
      <c r="CX2368" s="97"/>
    </row>
    <row r="2369" spans="70:102" s="96" customFormat="1">
      <c r="BR2369" s="110"/>
      <c r="CX2369" s="97"/>
    </row>
    <row r="2370" spans="70:102" s="96" customFormat="1">
      <c r="BR2370" s="110"/>
      <c r="CX2370" s="97"/>
    </row>
    <row r="2371" spans="70:102" s="96" customFormat="1">
      <c r="BR2371" s="110"/>
      <c r="CX2371" s="97"/>
    </row>
    <row r="2372" spans="70:102" s="96" customFormat="1">
      <c r="BR2372" s="110"/>
      <c r="CX2372" s="97"/>
    </row>
    <row r="2373" spans="70:102" s="96" customFormat="1">
      <c r="BR2373" s="110"/>
      <c r="CX2373" s="97"/>
    </row>
    <row r="2374" spans="70:102" s="96" customFormat="1">
      <c r="BR2374" s="110"/>
      <c r="CX2374" s="97"/>
    </row>
    <row r="2375" spans="70:102" s="96" customFormat="1">
      <c r="BR2375" s="110"/>
      <c r="CX2375" s="97"/>
    </row>
    <row r="2376" spans="70:102" s="96" customFormat="1">
      <c r="BR2376" s="110"/>
      <c r="CX2376" s="97"/>
    </row>
    <row r="2377" spans="70:102" s="96" customFormat="1">
      <c r="BR2377" s="110"/>
      <c r="CX2377" s="97"/>
    </row>
    <row r="2378" spans="70:102" s="96" customFormat="1">
      <c r="BR2378" s="110"/>
      <c r="CX2378" s="97"/>
    </row>
    <row r="2379" spans="70:102" s="96" customFormat="1">
      <c r="BR2379" s="110"/>
      <c r="CX2379" s="97"/>
    </row>
    <row r="2380" spans="70:102" s="96" customFormat="1">
      <c r="BR2380" s="110"/>
      <c r="CX2380" s="97"/>
    </row>
    <row r="2381" spans="70:102" s="96" customFormat="1">
      <c r="BR2381" s="110"/>
      <c r="CX2381" s="97"/>
    </row>
    <row r="2382" spans="70:102" s="96" customFormat="1">
      <c r="BR2382" s="110"/>
      <c r="CX2382" s="97"/>
    </row>
    <row r="2383" spans="70:102" s="96" customFormat="1">
      <c r="BR2383" s="110"/>
      <c r="CX2383" s="97"/>
    </row>
    <row r="2384" spans="70:102" s="96" customFormat="1">
      <c r="BR2384" s="110"/>
      <c r="CX2384" s="97"/>
    </row>
    <row r="2385" spans="70:102" s="96" customFormat="1">
      <c r="BR2385" s="110"/>
      <c r="CX2385" s="97"/>
    </row>
    <row r="2386" spans="70:102" s="96" customFormat="1">
      <c r="BR2386" s="110"/>
      <c r="CX2386" s="97"/>
    </row>
    <row r="2387" spans="70:102" s="96" customFormat="1">
      <c r="BR2387" s="110"/>
      <c r="CX2387" s="97"/>
    </row>
    <row r="2388" spans="70:102" s="96" customFormat="1">
      <c r="BR2388" s="110"/>
      <c r="CX2388" s="97"/>
    </row>
    <row r="2389" spans="70:102" s="96" customFormat="1">
      <c r="BR2389" s="110"/>
      <c r="CX2389" s="97"/>
    </row>
    <row r="2390" spans="70:102" s="96" customFormat="1">
      <c r="BR2390" s="110"/>
      <c r="CX2390" s="97"/>
    </row>
    <row r="2391" spans="70:102" s="96" customFormat="1">
      <c r="BR2391" s="110"/>
      <c r="CX2391" s="97"/>
    </row>
    <row r="2392" spans="70:102" s="96" customFormat="1">
      <c r="BR2392" s="110"/>
      <c r="CX2392" s="97"/>
    </row>
    <row r="2393" spans="70:102" s="96" customFormat="1">
      <c r="BR2393" s="110"/>
      <c r="CX2393" s="97"/>
    </row>
    <row r="2394" spans="70:102" s="96" customFormat="1">
      <c r="BR2394" s="110"/>
      <c r="CX2394" s="97"/>
    </row>
    <row r="2395" spans="70:102" s="96" customFormat="1">
      <c r="BR2395" s="110"/>
      <c r="CX2395" s="97"/>
    </row>
    <row r="2396" spans="70:102" s="96" customFormat="1">
      <c r="BR2396" s="110"/>
      <c r="CX2396" s="97"/>
    </row>
    <row r="2397" spans="70:102" s="96" customFormat="1">
      <c r="BR2397" s="110"/>
      <c r="CX2397" s="97"/>
    </row>
    <row r="2398" spans="70:102" s="96" customFormat="1">
      <c r="BR2398" s="110"/>
      <c r="CX2398" s="97"/>
    </row>
    <row r="2399" spans="70:102" s="96" customFormat="1">
      <c r="BR2399" s="110"/>
      <c r="CX2399" s="97"/>
    </row>
    <row r="2400" spans="70:102" s="96" customFormat="1">
      <c r="BR2400" s="110"/>
      <c r="CX2400" s="97"/>
    </row>
    <row r="2401" spans="70:102" s="96" customFormat="1">
      <c r="BR2401" s="110"/>
      <c r="CX2401" s="97"/>
    </row>
    <row r="2402" spans="70:102" s="96" customFormat="1">
      <c r="BR2402" s="110"/>
      <c r="CX2402" s="97"/>
    </row>
    <row r="2403" spans="70:102" s="96" customFormat="1">
      <c r="BR2403" s="110"/>
      <c r="CX2403" s="97"/>
    </row>
    <row r="2404" spans="70:102" s="96" customFormat="1">
      <c r="BR2404" s="110"/>
      <c r="CX2404" s="97"/>
    </row>
    <row r="2405" spans="70:102" s="96" customFormat="1">
      <c r="BR2405" s="110"/>
      <c r="CX2405" s="97"/>
    </row>
    <row r="2406" spans="70:102" s="96" customFormat="1">
      <c r="BR2406" s="110"/>
      <c r="CX2406" s="97"/>
    </row>
    <row r="2407" spans="70:102" s="96" customFormat="1">
      <c r="BR2407" s="110"/>
      <c r="CX2407" s="97"/>
    </row>
    <row r="2408" spans="70:102" s="96" customFormat="1">
      <c r="BR2408" s="110"/>
      <c r="CX2408" s="97"/>
    </row>
    <row r="2409" spans="70:102" s="96" customFormat="1">
      <c r="BR2409" s="110"/>
      <c r="CX2409" s="97"/>
    </row>
    <row r="2410" spans="70:102" s="96" customFormat="1">
      <c r="BR2410" s="110"/>
      <c r="CX2410" s="97"/>
    </row>
    <row r="2411" spans="70:102" s="96" customFormat="1">
      <c r="BR2411" s="110"/>
      <c r="CX2411" s="97"/>
    </row>
    <row r="2412" spans="70:102" s="96" customFormat="1">
      <c r="BR2412" s="110"/>
      <c r="CX2412" s="97"/>
    </row>
    <row r="2413" spans="70:102" s="96" customFormat="1">
      <c r="BR2413" s="110"/>
      <c r="CX2413" s="97"/>
    </row>
    <row r="2414" spans="70:102" s="96" customFormat="1">
      <c r="BR2414" s="110"/>
      <c r="CX2414" s="97"/>
    </row>
    <row r="2415" spans="70:102" s="96" customFormat="1">
      <c r="BR2415" s="110"/>
      <c r="CX2415" s="97"/>
    </row>
    <row r="2416" spans="70:102" s="96" customFormat="1">
      <c r="BR2416" s="110"/>
      <c r="CX2416" s="97"/>
    </row>
    <row r="2417" spans="70:102" s="96" customFormat="1">
      <c r="BR2417" s="110"/>
      <c r="CX2417" s="97"/>
    </row>
    <row r="2418" spans="70:102" s="96" customFormat="1">
      <c r="BR2418" s="110"/>
      <c r="CX2418" s="97"/>
    </row>
    <row r="2419" spans="70:102" s="96" customFormat="1">
      <c r="BR2419" s="110"/>
      <c r="CX2419" s="97"/>
    </row>
    <row r="2420" spans="70:102" s="96" customFormat="1">
      <c r="BR2420" s="110"/>
      <c r="CX2420" s="97"/>
    </row>
    <row r="2421" spans="70:102" s="96" customFormat="1">
      <c r="BR2421" s="110"/>
      <c r="CX2421" s="97"/>
    </row>
    <row r="2422" spans="70:102" s="96" customFormat="1">
      <c r="BR2422" s="110"/>
      <c r="CX2422" s="97"/>
    </row>
    <row r="2423" spans="70:102" s="96" customFormat="1">
      <c r="BR2423" s="110"/>
      <c r="CX2423" s="97"/>
    </row>
    <row r="2424" spans="70:102" s="96" customFormat="1">
      <c r="BR2424" s="110"/>
      <c r="CX2424" s="97"/>
    </row>
    <row r="2425" spans="70:102" s="96" customFormat="1">
      <c r="BR2425" s="110"/>
      <c r="CX2425" s="97"/>
    </row>
    <row r="2426" spans="70:102" s="96" customFormat="1">
      <c r="BR2426" s="110"/>
      <c r="CX2426" s="97"/>
    </row>
    <row r="2427" spans="70:102" s="96" customFormat="1">
      <c r="BR2427" s="110"/>
      <c r="CX2427" s="97"/>
    </row>
    <row r="2428" spans="70:102" s="96" customFormat="1">
      <c r="BR2428" s="110"/>
      <c r="CX2428" s="97"/>
    </row>
    <row r="2429" spans="70:102" s="96" customFormat="1">
      <c r="BR2429" s="110"/>
      <c r="CX2429" s="97"/>
    </row>
    <row r="2430" spans="70:102" s="96" customFormat="1">
      <c r="BR2430" s="110"/>
      <c r="CX2430" s="97"/>
    </row>
    <row r="2431" spans="70:102" s="96" customFormat="1">
      <c r="BR2431" s="110"/>
      <c r="CX2431" s="97"/>
    </row>
    <row r="2432" spans="70:102" s="96" customFormat="1">
      <c r="BR2432" s="110"/>
      <c r="CX2432" s="97"/>
    </row>
    <row r="2433" spans="70:102" s="96" customFormat="1">
      <c r="BR2433" s="110"/>
      <c r="CX2433" s="97"/>
    </row>
    <row r="2434" spans="70:102" s="96" customFormat="1">
      <c r="BR2434" s="110"/>
      <c r="CX2434" s="97"/>
    </row>
    <row r="2435" spans="70:102" s="96" customFormat="1">
      <c r="BR2435" s="110"/>
      <c r="CX2435" s="97"/>
    </row>
    <row r="2436" spans="70:102" s="96" customFormat="1">
      <c r="BR2436" s="110"/>
      <c r="CX2436" s="97"/>
    </row>
    <row r="2437" spans="70:102" s="96" customFormat="1">
      <c r="BR2437" s="110"/>
      <c r="CX2437" s="97"/>
    </row>
    <row r="2438" spans="70:102" s="96" customFormat="1">
      <c r="BR2438" s="110"/>
      <c r="CX2438" s="97"/>
    </row>
    <row r="2439" spans="70:102" s="96" customFormat="1">
      <c r="BR2439" s="110"/>
      <c r="CX2439" s="97"/>
    </row>
    <row r="2440" spans="70:102" s="96" customFormat="1">
      <c r="BR2440" s="110"/>
      <c r="CX2440" s="97"/>
    </row>
    <row r="2441" spans="70:102" s="96" customFormat="1">
      <c r="BR2441" s="110"/>
      <c r="CX2441" s="97"/>
    </row>
    <row r="2442" spans="70:102" s="96" customFormat="1">
      <c r="BR2442" s="110"/>
      <c r="CX2442" s="97"/>
    </row>
    <row r="2443" spans="70:102" s="96" customFormat="1">
      <c r="BR2443" s="110"/>
      <c r="CX2443" s="97"/>
    </row>
    <row r="2444" spans="70:102" s="96" customFormat="1">
      <c r="BR2444" s="110"/>
      <c r="CX2444" s="97"/>
    </row>
    <row r="2445" spans="70:102" s="96" customFormat="1">
      <c r="BR2445" s="110"/>
      <c r="CX2445" s="97"/>
    </row>
    <row r="2446" spans="70:102" s="96" customFormat="1">
      <c r="BR2446" s="110"/>
      <c r="CX2446" s="97"/>
    </row>
    <row r="2447" spans="70:102" s="96" customFormat="1">
      <c r="BR2447" s="110"/>
      <c r="CX2447" s="97"/>
    </row>
    <row r="2448" spans="70:102" s="96" customFormat="1">
      <c r="BR2448" s="110"/>
      <c r="CX2448" s="97"/>
    </row>
    <row r="2449" spans="70:102" s="96" customFormat="1">
      <c r="BR2449" s="110"/>
      <c r="CX2449" s="97"/>
    </row>
    <row r="2450" spans="70:102" s="96" customFormat="1">
      <c r="BR2450" s="110"/>
      <c r="CX2450" s="97"/>
    </row>
    <row r="2451" spans="70:102" s="96" customFormat="1">
      <c r="BR2451" s="110"/>
      <c r="CX2451" s="97"/>
    </row>
    <row r="2452" spans="70:102" s="96" customFormat="1">
      <c r="BR2452" s="110"/>
      <c r="CX2452" s="97"/>
    </row>
    <row r="2453" spans="70:102" s="96" customFormat="1">
      <c r="BR2453" s="110"/>
      <c r="CX2453" s="97"/>
    </row>
    <row r="2454" spans="70:102" s="96" customFormat="1">
      <c r="BR2454" s="110"/>
      <c r="CX2454" s="97"/>
    </row>
    <row r="2455" spans="70:102" s="96" customFormat="1">
      <c r="BR2455" s="110"/>
      <c r="CX2455" s="97"/>
    </row>
    <row r="2456" spans="70:102" s="96" customFormat="1">
      <c r="BR2456" s="110"/>
      <c r="CX2456" s="97"/>
    </row>
    <row r="2457" spans="70:102" s="96" customFormat="1">
      <c r="BR2457" s="110"/>
      <c r="CX2457" s="97"/>
    </row>
    <row r="2458" spans="70:102" s="96" customFormat="1">
      <c r="BR2458" s="110"/>
      <c r="CX2458" s="97"/>
    </row>
    <row r="2459" spans="70:102" s="96" customFormat="1">
      <c r="BR2459" s="110"/>
      <c r="CX2459" s="97"/>
    </row>
    <row r="2460" spans="70:102" s="96" customFormat="1">
      <c r="BR2460" s="110"/>
      <c r="CX2460" s="97"/>
    </row>
    <row r="2461" spans="70:102" s="96" customFormat="1">
      <c r="BR2461" s="110"/>
      <c r="CX2461" s="97"/>
    </row>
    <row r="2462" spans="70:102" s="96" customFormat="1">
      <c r="BR2462" s="110"/>
      <c r="CX2462" s="97"/>
    </row>
    <row r="2463" spans="70:102" s="96" customFormat="1">
      <c r="BR2463" s="110"/>
      <c r="CX2463" s="97"/>
    </row>
    <row r="2464" spans="70:102" s="96" customFormat="1">
      <c r="BR2464" s="110"/>
      <c r="CX2464" s="97"/>
    </row>
    <row r="2465" spans="70:102" s="96" customFormat="1">
      <c r="BR2465" s="110"/>
      <c r="CX2465" s="97"/>
    </row>
    <row r="2466" spans="70:102" s="96" customFormat="1">
      <c r="BR2466" s="110"/>
      <c r="CX2466" s="97"/>
    </row>
    <row r="2467" spans="70:102" s="96" customFormat="1">
      <c r="BR2467" s="110"/>
      <c r="CX2467" s="97"/>
    </row>
    <row r="2468" spans="70:102" s="96" customFormat="1">
      <c r="BR2468" s="110"/>
      <c r="CX2468" s="97"/>
    </row>
    <row r="2469" spans="70:102" s="96" customFormat="1">
      <c r="BR2469" s="110"/>
      <c r="CX2469" s="97"/>
    </row>
    <row r="2470" spans="70:102" s="96" customFormat="1">
      <c r="BR2470" s="110"/>
      <c r="CX2470" s="97"/>
    </row>
    <row r="2471" spans="70:102" s="96" customFormat="1">
      <c r="BR2471" s="110"/>
      <c r="CX2471" s="97"/>
    </row>
    <row r="2472" spans="70:102" s="96" customFormat="1">
      <c r="BR2472" s="110"/>
      <c r="CX2472" s="97"/>
    </row>
    <row r="2473" spans="70:102" s="96" customFormat="1">
      <c r="BR2473" s="110"/>
      <c r="CX2473" s="97"/>
    </row>
    <row r="2474" spans="70:102" s="96" customFormat="1">
      <c r="BR2474" s="110"/>
      <c r="CX2474" s="97"/>
    </row>
    <row r="2475" spans="70:102" s="96" customFormat="1">
      <c r="BR2475" s="110"/>
      <c r="CX2475" s="97"/>
    </row>
    <row r="2476" spans="70:102" s="96" customFormat="1">
      <c r="BR2476" s="110"/>
      <c r="CX2476" s="97"/>
    </row>
    <row r="2477" spans="70:102" s="96" customFormat="1">
      <c r="BR2477" s="110"/>
      <c r="CX2477" s="97"/>
    </row>
    <row r="2478" spans="70:102" s="96" customFormat="1">
      <c r="BR2478" s="110"/>
      <c r="CX2478" s="97"/>
    </row>
    <row r="2479" spans="70:102" s="96" customFormat="1">
      <c r="BR2479" s="110"/>
      <c r="CX2479" s="97"/>
    </row>
    <row r="2480" spans="70:102" s="96" customFormat="1">
      <c r="BR2480" s="110"/>
      <c r="CX2480" s="97"/>
    </row>
    <row r="2481" spans="70:102" s="96" customFormat="1">
      <c r="BR2481" s="110"/>
      <c r="CX2481" s="97"/>
    </row>
    <row r="2482" spans="70:102" s="96" customFormat="1">
      <c r="BR2482" s="110"/>
      <c r="CX2482" s="97"/>
    </row>
    <row r="2483" spans="70:102" s="96" customFormat="1">
      <c r="BR2483" s="110"/>
      <c r="CX2483" s="97"/>
    </row>
    <row r="2484" spans="70:102" s="96" customFormat="1">
      <c r="BR2484" s="110"/>
      <c r="CX2484" s="97"/>
    </row>
    <row r="2485" spans="70:102" s="96" customFormat="1">
      <c r="BR2485" s="110"/>
      <c r="CX2485" s="97"/>
    </row>
    <row r="2486" spans="70:102" s="96" customFormat="1">
      <c r="BR2486" s="110"/>
      <c r="CX2486" s="97"/>
    </row>
    <row r="2487" spans="70:102" s="96" customFormat="1">
      <c r="BR2487" s="110"/>
      <c r="CX2487" s="97"/>
    </row>
    <row r="2488" spans="70:102" s="96" customFormat="1">
      <c r="BR2488" s="110"/>
      <c r="CX2488" s="97"/>
    </row>
    <row r="2489" spans="70:102" s="96" customFormat="1">
      <c r="BR2489" s="110"/>
      <c r="CX2489" s="97"/>
    </row>
    <row r="2490" spans="70:102" s="96" customFormat="1">
      <c r="BR2490" s="110"/>
      <c r="CX2490" s="97"/>
    </row>
    <row r="2491" spans="70:102" s="96" customFormat="1">
      <c r="BR2491" s="110"/>
      <c r="CX2491" s="97"/>
    </row>
    <row r="2492" spans="70:102" s="96" customFormat="1">
      <c r="BR2492" s="110"/>
      <c r="CX2492" s="97"/>
    </row>
    <row r="2493" spans="70:102" s="96" customFormat="1">
      <c r="BR2493" s="110"/>
      <c r="CX2493" s="97"/>
    </row>
    <row r="2494" spans="70:102" s="96" customFormat="1">
      <c r="BR2494" s="110"/>
      <c r="CX2494" s="97"/>
    </row>
    <row r="2495" spans="70:102" s="96" customFormat="1">
      <c r="BR2495" s="110"/>
      <c r="CX2495" s="97"/>
    </row>
    <row r="2496" spans="70:102" s="96" customFormat="1">
      <c r="BR2496" s="110"/>
      <c r="CX2496" s="97"/>
    </row>
    <row r="2497" spans="70:102" s="96" customFormat="1">
      <c r="BR2497" s="110"/>
      <c r="CX2497" s="97"/>
    </row>
    <row r="2498" spans="70:102" s="96" customFormat="1">
      <c r="BR2498" s="110"/>
      <c r="CX2498" s="97"/>
    </row>
    <row r="2499" spans="70:102" s="96" customFormat="1">
      <c r="BR2499" s="110"/>
      <c r="CX2499" s="97"/>
    </row>
    <row r="2500" spans="70:102" s="96" customFormat="1">
      <c r="BR2500" s="110"/>
      <c r="CX2500" s="97"/>
    </row>
    <row r="2501" spans="70:102" s="96" customFormat="1">
      <c r="BR2501" s="110"/>
      <c r="CX2501" s="97"/>
    </row>
    <row r="2502" spans="70:102" s="96" customFormat="1">
      <c r="BR2502" s="110"/>
      <c r="CX2502" s="97"/>
    </row>
    <row r="2503" spans="70:102" s="96" customFormat="1">
      <c r="BR2503" s="110"/>
      <c r="CX2503" s="97"/>
    </row>
    <row r="2504" spans="70:102" s="96" customFormat="1">
      <c r="BR2504" s="110"/>
      <c r="CX2504" s="97"/>
    </row>
    <row r="2505" spans="70:102" s="96" customFormat="1">
      <c r="BR2505" s="110"/>
      <c r="CX2505" s="97"/>
    </row>
    <row r="2506" spans="70:102" s="96" customFormat="1">
      <c r="BR2506" s="110"/>
      <c r="CX2506" s="97"/>
    </row>
    <row r="2507" spans="70:102" s="96" customFormat="1">
      <c r="BR2507" s="110"/>
      <c r="CX2507" s="97"/>
    </row>
    <row r="2508" spans="70:102" s="96" customFormat="1">
      <c r="BR2508" s="110"/>
      <c r="CX2508" s="97"/>
    </row>
    <row r="2509" spans="70:102" s="96" customFormat="1">
      <c r="BR2509" s="110"/>
      <c r="CX2509" s="97"/>
    </row>
    <row r="2510" spans="70:102" s="96" customFormat="1">
      <c r="BR2510" s="110"/>
      <c r="CX2510" s="97"/>
    </row>
    <row r="2511" spans="70:102" s="96" customFormat="1">
      <c r="BR2511" s="110"/>
      <c r="CX2511" s="97"/>
    </row>
    <row r="2512" spans="70:102" s="96" customFormat="1">
      <c r="BR2512" s="110"/>
      <c r="CX2512" s="97"/>
    </row>
    <row r="2513" spans="70:102" s="96" customFormat="1">
      <c r="BR2513" s="110"/>
      <c r="CX2513" s="97"/>
    </row>
    <row r="2514" spans="70:102" s="96" customFormat="1">
      <c r="BR2514" s="110"/>
      <c r="CX2514" s="97"/>
    </row>
    <row r="2515" spans="70:102" s="96" customFormat="1">
      <c r="BR2515" s="110"/>
      <c r="CX2515" s="97"/>
    </row>
    <row r="2516" spans="70:102" s="96" customFormat="1">
      <c r="BR2516" s="110"/>
      <c r="CX2516" s="97"/>
    </row>
    <row r="2517" spans="70:102" s="96" customFormat="1">
      <c r="BR2517" s="110"/>
      <c r="CX2517" s="97"/>
    </row>
    <row r="2518" spans="70:102" s="96" customFormat="1">
      <c r="BR2518" s="110"/>
      <c r="CX2518" s="97"/>
    </row>
    <row r="2519" spans="70:102" s="96" customFormat="1">
      <c r="BR2519" s="110"/>
      <c r="CX2519" s="97"/>
    </row>
    <row r="2520" spans="70:102" s="96" customFormat="1">
      <c r="BR2520" s="110"/>
      <c r="CX2520" s="97"/>
    </row>
    <row r="2521" spans="70:102" s="96" customFormat="1">
      <c r="BR2521" s="110"/>
      <c r="CX2521" s="97"/>
    </row>
    <row r="2522" spans="70:102" s="96" customFormat="1">
      <c r="BR2522" s="110"/>
      <c r="CX2522" s="97"/>
    </row>
    <row r="2523" spans="70:102" s="96" customFormat="1">
      <c r="BR2523" s="110"/>
      <c r="CX2523" s="97"/>
    </row>
    <row r="2524" spans="70:102" s="96" customFormat="1">
      <c r="BR2524" s="110"/>
      <c r="CX2524" s="97"/>
    </row>
    <row r="2525" spans="70:102" s="96" customFormat="1">
      <c r="BR2525" s="110"/>
      <c r="CX2525" s="97"/>
    </row>
    <row r="2526" spans="70:102" s="96" customFormat="1">
      <c r="BR2526" s="110"/>
      <c r="CX2526" s="97"/>
    </row>
    <row r="2527" spans="70:102" s="96" customFormat="1">
      <c r="BR2527" s="110"/>
      <c r="CX2527" s="97"/>
    </row>
    <row r="2528" spans="70:102" s="96" customFormat="1">
      <c r="BR2528" s="110"/>
      <c r="CX2528" s="97"/>
    </row>
    <row r="2529" spans="70:102" s="96" customFormat="1">
      <c r="BR2529" s="110"/>
      <c r="CX2529" s="97"/>
    </row>
    <row r="2530" spans="70:102" s="96" customFormat="1">
      <c r="BR2530" s="110"/>
      <c r="CX2530" s="97"/>
    </row>
    <row r="2531" spans="70:102" s="96" customFormat="1">
      <c r="BR2531" s="110"/>
      <c r="CX2531" s="97"/>
    </row>
    <row r="2532" spans="70:102" s="96" customFormat="1">
      <c r="BR2532" s="110"/>
      <c r="CX2532" s="97"/>
    </row>
    <row r="2533" spans="70:102" s="96" customFormat="1">
      <c r="BR2533" s="110"/>
      <c r="CX2533" s="97"/>
    </row>
    <row r="2534" spans="70:102" s="96" customFormat="1">
      <c r="BR2534" s="110"/>
      <c r="CX2534" s="97"/>
    </row>
    <row r="2535" spans="70:102" s="96" customFormat="1">
      <c r="BR2535" s="110"/>
      <c r="CX2535" s="97"/>
    </row>
    <row r="2536" spans="70:102" s="96" customFormat="1">
      <c r="BR2536" s="110"/>
      <c r="CX2536" s="97"/>
    </row>
    <row r="2537" spans="70:102" s="96" customFormat="1">
      <c r="BR2537" s="110"/>
      <c r="CX2537" s="97"/>
    </row>
    <row r="2538" spans="70:102" s="96" customFormat="1">
      <c r="BR2538" s="110"/>
      <c r="CX2538" s="97"/>
    </row>
    <row r="2539" spans="70:102" s="96" customFormat="1">
      <c r="BR2539" s="110"/>
      <c r="CX2539" s="97"/>
    </row>
    <row r="2540" spans="70:102" s="96" customFormat="1">
      <c r="BR2540" s="110"/>
      <c r="CX2540" s="97"/>
    </row>
    <row r="2541" spans="70:102" s="96" customFormat="1">
      <c r="BR2541" s="110"/>
      <c r="CX2541" s="97"/>
    </row>
    <row r="2542" spans="70:102" s="96" customFormat="1">
      <c r="BR2542" s="110"/>
      <c r="CX2542" s="97"/>
    </row>
    <row r="2543" spans="70:102" s="96" customFormat="1">
      <c r="BR2543" s="110"/>
      <c r="CX2543" s="97"/>
    </row>
    <row r="2544" spans="70:102" s="96" customFormat="1">
      <c r="BR2544" s="110"/>
      <c r="CX2544" s="97"/>
    </row>
    <row r="2545" spans="70:102" s="96" customFormat="1">
      <c r="BR2545" s="110"/>
      <c r="CX2545" s="97"/>
    </row>
    <row r="2546" spans="70:102" s="96" customFormat="1">
      <c r="BR2546" s="110"/>
      <c r="CX2546" s="97"/>
    </row>
    <row r="2547" spans="70:102" s="96" customFormat="1">
      <c r="BR2547" s="110"/>
      <c r="CX2547" s="97"/>
    </row>
    <row r="2548" spans="70:102" s="96" customFormat="1">
      <c r="BR2548" s="110"/>
      <c r="CX2548" s="97"/>
    </row>
    <row r="2549" spans="70:102" s="96" customFormat="1">
      <c r="BR2549" s="110"/>
      <c r="CX2549" s="97"/>
    </row>
    <row r="2550" spans="70:102" s="96" customFormat="1">
      <c r="BR2550" s="110"/>
      <c r="CX2550" s="97"/>
    </row>
    <row r="2551" spans="70:102" s="96" customFormat="1">
      <c r="BR2551" s="110"/>
      <c r="CX2551" s="97"/>
    </row>
    <row r="2552" spans="70:102" s="96" customFormat="1">
      <c r="BR2552" s="110"/>
      <c r="CX2552" s="97"/>
    </row>
    <row r="2553" spans="70:102" s="96" customFormat="1">
      <c r="BR2553" s="110"/>
      <c r="CX2553" s="97"/>
    </row>
    <row r="2554" spans="70:102" s="96" customFormat="1">
      <c r="BR2554" s="110"/>
      <c r="CX2554" s="97"/>
    </row>
    <row r="2555" spans="70:102" s="96" customFormat="1">
      <c r="BR2555" s="110"/>
      <c r="CX2555" s="97"/>
    </row>
    <row r="2556" spans="70:102" s="96" customFormat="1">
      <c r="BR2556" s="110"/>
      <c r="CX2556" s="97"/>
    </row>
    <row r="2557" spans="70:102" s="96" customFormat="1">
      <c r="BR2557" s="110"/>
      <c r="CX2557" s="97"/>
    </row>
    <row r="2558" spans="70:102" s="96" customFormat="1">
      <c r="BR2558" s="110"/>
      <c r="CX2558" s="97"/>
    </row>
    <row r="2559" spans="70:102" s="96" customFormat="1">
      <c r="BR2559" s="110"/>
      <c r="CX2559" s="97"/>
    </row>
    <row r="2560" spans="70:102" s="96" customFormat="1">
      <c r="BR2560" s="110"/>
      <c r="CX2560" s="97"/>
    </row>
    <row r="2561" spans="70:102" s="96" customFormat="1">
      <c r="BR2561" s="110"/>
      <c r="CX2561" s="97"/>
    </row>
    <row r="2562" spans="70:102" s="96" customFormat="1">
      <c r="BR2562" s="110"/>
      <c r="CX2562" s="97"/>
    </row>
    <row r="2563" spans="70:102" s="96" customFormat="1">
      <c r="BR2563" s="110"/>
      <c r="CX2563" s="97"/>
    </row>
    <row r="2564" spans="70:102" s="96" customFormat="1">
      <c r="BR2564" s="110"/>
      <c r="CX2564" s="97"/>
    </row>
    <row r="2565" spans="70:102" s="96" customFormat="1">
      <c r="BR2565" s="110"/>
      <c r="CX2565" s="97"/>
    </row>
    <row r="2566" spans="70:102" s="96" customFormat="1">
      <c r="BR2566" s="110"/>
      <c r="CX2566" s="97"/>
    </row>
    <row r="2567" spans="70:102" s="96" customFormat="1">
      <c r="BR2567" s="110"/>
      <c r="CX2567" s="97"/>
    </row>
    <row r="2568" spans="70:102" s="96" customFormat="1">
      <c r="BR2568" s="110"/>
      <c r="CX2568" s="97"/>
    </row>
    <row r="2569" spans="70:102" s="96" customFormat="1">
      <c r="BR2569" s="110"/>
      <c r="CX2569" s="97"/>
    </row>
    <row r="2570" spans="70:102" s="96" customFormat="1">
      <c r="BR2570" s="110"/>
      <c r="CX2570" s="97"/>
    </row>
    <row r="2571" spans="70:102" s="96" customFormat="1">
      <c r="BR2571" s="110"/>
      <c r="CX2571" s="97"/>
    </row>
    <row r="2572" spans="70:102" s="96" customFormat="1">
      <c r="BR2572" s="110"/>
      <c r="CX2572" s="97"/>
    </row>
    <row r="2573" spans="70:102" s="96" customFormat="1">
      <c r="BR2573" s="110"/>
      <c r="CX2573" s="97"/>
    </row>
    <row r="2574" spans="70:102" s="96" customFormat="1">
      <c r="BR2574" s="110"/>
      <c r="CX2574" s="97"/>
    </row>
    <row r="2575" spans="70:102" s="96" customFormat="1">
      <c r="BR2575" s="110"/>
      <c r="CX2575" s="97"/>
    </row>
    <row r="2576" spans="70:102" s="96" customFormat="1">
      <c r="BR2576" s="110"/>
      <c r="CX2576" s="97"/>
    </row>
    <row r="2577" spans="70:102" s="96" customFormat="1">
      <c r="BR2577" s="110"/>
      <c r="CX2577" s="97"/>
    </row>
    <row r="2578" spans="70:102" s="96" customFormat="1">
      <c r="BR2578" s="110"/>
      <c r="CX2578" s="97"/>
    </row>
    <row r="2579" spans="70:102" s="96" customFormat="1">
      <c r="BR2579" s="110"/>
      <c r="CX2579" s="97"/>
    </row>
    <row r="2580" spans="70:102" s="96" customFormat="1">
      <c r="BR2580" s="110"/>
      <c r="CX2580" s="97"/>
    </row>
    <row r="2581" spans="70:102" s="96" customFormat="1">
      <c r="BR2581" s="110"/>
      <c r="CX2581" s="97"/>
    </row>
    <row r="2582" spans="70:102" s="96" customFormat="1">
      <c r="BR2582" s="110"/>
      <c r="CX2582" s="97"/>
    </row>
    <row r="2583" spans="70:102" s="96" customFormat="1">
      <c r="BR2583" s="110"/>
      <c r="CX2583" s="97"/>
    </row>
    <row r="2584" spans="70:102" s="96" customFormat="1">
      <c r="BR2584" s="110"/>
      <c r="CX2584" s="97"/>
    </row>
    <row r="2585" spans="70:102" s="96" customFormat="1">
      <c r="BR2585" s="110"/>
      <c r="CX2585" s="97"/>
    </row>
    <row r="2586" spans="70:102" s="96" customFormat="1">
      <c r="BR2586" s="110"/>
      <c r="CX2586" s="97"/>
    </row>
    <row r="2587" spans="70:102" s="96" customFormat="1">
      <c r="BR2587" s="110"/>
      <c r="CX2587" s="97"/>
    </row>
    <row r="2588" spans="70:102" s="96" customFormat="1">
      <c r="BR2588" s="110"/>
      <c r="CX2588" s="97"/>
    </row>
    <row r="2589" spans="70:102" s="96" customFormat="1">
      <c r="BR2589" s="110"/>
      <c r="CX2589" s="97"/>
    </row>
    <row r="2590" spans="70:102" s="96" customFormat="1">
      <c r="BR2590" s="110"/>
      <c r="CX2590" s="97"/>
    </row>
    <row r="2591" spans="70:102" s="96" customFormat="1">
      <c r="BR2591" s="110"/>
      <c r="CX2591" s="97"/>
    </row>
    <row r="2592" spans="70:102" s="96" customFormat="1">
      <c r="BR2592" s="110"/>
      <c r="CX2592" s="97"/>
    </row>
    <row r="2593" spans="70:102" s="96" customFormat="1">
      <c r="BR2593" s="110"/>
      <c r="CX2593" s="97"/>
    </row>
    <row r="2594" spans="70:102" s="96" customFormat="1">
      <c r="BR2594" s="110"/>
      <c r="CX2594" s="97"/>
    </row>
    <row r="2595" spans="70:102" s="96" customFormat="1">
      <c r="BR2595" s="110"/>
      <c r="CX2595" s="97"/>
    </row>
    <row r="2596" spans="70:102" s="96" customFormat="1">
      <c r="BR2596" s="110"/>
      <c r="CX2596" s="97"/>
    </row>
    <row r="2597" spans="70:102" s="96" customFormat="1">
      <c r="BR2597" s="110"/>
      <c r="CX2597" s="97"/>
    </row>
    <row r="2598" spans="70:102" s="96" customFormat="1">
      <c r="BR2598" s="110"/>
      <c r="CX2598" s="97"/>
    </row>
    <row r="2599" spans="70:102" s="96" customFormat="1">
      <c r="BR2599" s="110"/>
      <c r="CX2599" s="97"/>
    </row>
    <row r="2600" spans="70:102" s="96" customFormat="1">
      <c r="BR2600" s="110"/>
      <c r="CX2600" s="97"/>
    </row>
    <row r="2601" spans="70:102" s="96" customFormat="1">
      <c r="BR2601" s="110"/>
      <c r="CX2601" s="97"/>
    </row>
    <row r="2602" spans="70:102" s="96" customFormat="1">
      <c r="BR2602" s="110"/>
      <c r="CX2602" s="97"/>
    </row>
    <row r="2603" spans="70:102" s="96" customFormat="1">
      <c r="BR2603" s="110"/>
      <c r="CX2603" s="97"/>
    </row>
    <row r="2604" spans="70:102" s="96" customFormat="1">
      <c r="BR2604" s="110"/>
      <c r="CX2604" s="97"/>
    </row>
    <row r="2605" spans="70:102" s="96" customFormat="1">
      <c r="BR2605" s="110"/>
      <c r="CX2605" s="97"/>
    </row>
    <row r="2606" spans="70:102" s="96" customFormat="1">
      <c r="BR2606" s="110"/>
      <c r="CX2606" s="97"/>
    </row>
    <row r="2607" spans="70:102" s="96" customFormat="1">
      <c r="BR2607" s="110"/>
      <c r="CX2607" s="97"/>
    </row>
    <row r="2608" spans="70:102" s="96" customFormat="1">
      <c r="BR2608" s="110"/>
      <c r="CX2608" s="97"/>
    </row>
    <row r="2609" spans="70:102" s="96" customFormat="1">
      <c r="BR2609" s="110"/>
      <c r="CX2609" s="97"/>
    </row>
    <row r="2610" spans="70:102" s="96" customFormat="1">
      <c r="BR2610" s="110"/>
      <c r="CX2610" s="97"/>
    </row>
    <row r="2611" spans="70:102" s="96" customFormat="1">
      <c r="BR2611" s="110"/>
      <c r="CX2611" s="97"/>
    </row>
    <row r="2612" spans="70:102" s="96" customFormat="1">
      <c r="BR2612" s="110"/>
      <c r="CX2612" s="97"/>
    </row>
    <row r="2613" spans="70:102" s="96" customFormat="1">
      <c r="BR2613" s="110"/>
      <c r="CX2613" s="97"/>
    </row>
    <row r="2614" spans="70:102" s="96" customFormat="1">
      <c r="BR2614" s="110"/>
      <c r="CX2614" s="97"/>
    </row>
    <row r="2615" spans="70:102" s="96" customFormat="1">
      <c r="BR2615" s="110"/>
      <c r="CX2615" s="97"/>
    </row>
    <row r="2616" spans="70:102" s="96" customFormat="1">
      <c r="BR2616" s="110"/>
      <c r="CX2616" s="97"/>
    </row>
    <row r="2617" spans="70:102" s="96" customFormat="1">
      <c r="BR2617" s="110"/>
      <c r="CX2617" s="97"/>
    </row>
    <row r="2618" spans="70:102" s="96" customFormat="1">
      <c r="BR2618" s="110"/>
      <c r="CX2618" s="97"/>
    </row>
    <row r="2619" spans="70:102" s="96" customFormat="1">
      <c r="BR2619" s="110"/>
      <c r="CX2619" s="97"/>
    </row>
    <row r="2620" spans="70:102" s="96" customFormat="1">
      <c r="BR2620" s="110"/>
      <c r="CX2620" s="97"/>
    </row>
    <row r="2621" spans="70:102" s="96" customFormat="1">
      <c r="BR2621" s="110"/>
      <c r="CX2621" s="97"/>
    </row>
    <row r="2622" spans="70:102" s="96" customFormat="1">
      <c r="BR2622" s="110"/>
      <c r="CX2622" s="97"/>
    </row>
    <row r="2623" spans="70:102" s="96" customFormat="1">
      <c r="BR2623" s="110"/>
      <c r="CX2623" s="97"/>
    </row>
    <row r="2624" spans="70:102" s="96" customFormat="1">
      <c r="BR2624" s="110"/>
      <c r="CX2624" s="97"/>
    </row>
    <row r="2625" spans="70:102" s="96" customFormat="1">
      <c r="BR2625" s="110"/>
      <c r="CX2625" s="97"/>
    </row>
    <row r="2626" spans="70:102" s="96" customFormat="1">
      <c r="BR2626" s="110"/>
      <c r="CX2626" s="97"/>
    </row>
    <row r="2627" spans="70:102" s="96" customFormat="1">
      <c r="BR2627" s="110"/>
      <c r="CX2627" s="97"/>
    </row>
    <row r="2628" spans="70:102" s="96" customFormat="1">
      <c r="BR2628" s="110"/>
      <c r="CX2628" s="97"/>
    </row>
    <row r="2629" spans="70:102" s="96" customFormat="1">
      <c r="BR2629" s="110"/>
      <c r="CX2629" s="97"/>
    </row>
    <row r="2630" spans="70:102" s="96" customFormat="1">
      <c r="BR2630" s="110"/>
      <c r="CX2630" s="97"/>
    </row>
    <row r="2631" spans="70:102" s="96" customFormat="1">
      <c r="BR2631" s="110"/>
      <c r="CX2631" s="97"/>
    </row>
    <row r="2632" spans="70:102" s="96" customFormat="1">
      <c r="BR2632" s="110"/>
      <c r="CX2632" s="97"/>
    </row>
    <row r="2633" spans="70:102" s="96" customFormat="1">
      <c r="BR2633" s="110"/>
      <c r="CX2633" s="97"/>
    </row>
    <row r="2634" spans="70:102" s="96" customFormat="1">
      <c r="BR2634" s="110"/>
      <c r="CX2634" s="97"/>
    </row>
    <row r="2635" spans="70:102" s="96" customFormat="1">
      <c r="BR2635" s="110"/>
      <c r="CX2635" s="97"/>
    </row>
    <row r="2636" spans="70:102" s="96" customFormat="1">
      <c r="BR2636" s="110"/>
      <c r="CX2636" s="97"/>
    </row>
    <row r="2637" spans="70:102" s="96" customFormat="1">
      <c r="BR2637" s="110"/>
      <c r="CX2637" s="97"/>
    </row>
    <row r="2638" spans="70:102" s="96" customFormat="1">
      <c r="BR2638" s="110"/>
      <c r="CX2638" s="97"/>
    </row>
    <row r="2639" spans="70:102" s="96" customFormat="1">
      <c r="BR2639" s="110"/>
      <c r="CX2639" s="97"/>
    </row>
    <row r="2640" spans="70:102" s="96" customFormat="1">
      <c r="BR2640" s="110"/>
      <c r="CX2640" s="97"/>
    </row>
    <row r="2641" spans="70:102" s="96" customFormat="1">
      <c r="BR2641" s="110"/>
      <c r="CX2641" s="97"/>
    </row>
    <row r="2642" spans="70:102" s="96" customFormat="1">
      <c r="BR2642" s="110"/>
      <c r="CX2642" s="97"/>
    </row>
    <row r="2643" spans="70:102" s="96" customFormat="1">
      <c r="BR2643" s="110"/>
      <c r="CX2643" s="97"/>
    </row>
    <row r="2644" spans="70:102" s="96" customFormat="1">
      <c r="BR2644" s="110"/>
      <c r="CX2644" s="97"/>
    </row>
    <row r="2645" spans="70:102" s="96" customFormat="1">
      <c r="BR2645" s="110"/>
      <c r="CX2645" s="97"/>
    </row>
    <row r="2646" spans="70:102" s="96" customFormat="1">
      <c r="BR2646" s="110"/>
      <c r="CX2646" s="97"/>
    </row>
    <row r="2647" spans="70:102" s="96" customFormat="1">
      <c r="BR2647" s="110"/>
      <c r="CX2647" s="97"/>
    </row>
    <row r="2648" spans="70:102" s="96" customFormat="1">
      <c r="BR2648" s="110"/>
      <c r="CX2648" s="97"/>
    </row>
    <row r="2649" spans="70:102" s="96" customFormat="1">
      <c r="BR2649" s="110"/>
      <c r="CX2649" s="97"/>
    </row>
    <row r="2650" spans="70:102" s="96" customFormat="1">
      <c r="BR2650" s="110"/>
      <c r="CX2650" s="97"/>
    </row>
    <row r="2651" spans="70:102" s="96" customFormat="1">
      <c r="BR2651" s="110"/>
      <c r="CX2651" s="97"/>
    </row>
    <row r="2652" spans="70:102" s="96" customFormat="1">
      <c r="BR2652" s="110"/>
      <c r="CX2652" s="97"/>
    </row>
    <row r="2653" spans="70:102" s="96" customFormat="1">
      <c r="BR2653" s="110"/>
      <c r="CX2653" s="97"/>
    </row>
    <row r="2654" spans="70:102" s="96" customFormat="1">
      <c r="BR2654" s="110"/>
      <c r="CX2654" s="97"/>
    </row>
    <row r="2655" spans="70:102" s="96" customFormat="1">
      <c r="BR2655" s="110"/>
      <c r="CX2655" s="97"/>
    </row>
    <row r="2656" spans="70:102" s="96" customFormat="1">
      <c r="BR2656" s="110"/>
      <c r="CX2656" s="97"/>
    </row>
    <row r="2657" spans="70:102" s="96" customFormat="1">
      <c r="BR2657" s="110"/>
      <c r="CX2657" s="97"/>
    </row>
    <row r="2658" spans="70:102" s="96" customFormat="1">
      <c r="BR2658" s="110"/>
      <c r="CX2658" s="97"/>
    </row>
    <row r="2659" spans="70:102" s="96" customFormat="1">
      <c r="BR2659" s="110"/>
      <c r="CX2659" s="97"/>
    </row>
    <row r="2660" spans="70:102" s="96" customFormat="1">
      <c r="BR2660" s="110"/>
      <c r="CX2660" s="97"/>
    </row>
    <row r="2661" spans="70:102" s="96" customFormat="1">
      <c r="BR2661" s="110"/>
      <c r="CX2661" s="97"/>
    </row>
    <row r="2662" spans="70:102" s="96" customFormat="1">
      <c r="BR2662" s="110"/>
      <c r="CX2662" s="97"/>
    </row>
    <row r="2663" spans="70:102" s="96" customFormat="1">
      <c r="BR2663" s="110"/>
      <c r="CX2663" s="97"/>
    </row>
    <row r="2664" spans="70:102" s="96" customFormat="1">
      <c r="BR2664" s="110"/>
      <c r="CX2664" s="97"/>
    </row>
    <row r="2665" spans="70:102" s="96" customFormat="1">
      <c r="BR2665" s="110"/>
      <c r="CX2665" s="97"/>
    </row>
    <row r="2666" spans="70:102" s="96" customFormat="1">
      <c r="BR2666" s="110"/>
      <c r="CX2666" s="97"/>
    </row>
    <row r="2667" spans="70:102" s="96" customFormat="1">
      <c r="BR2667" s="110"/>
      <c r="CX2667" s="97"/>
    </row>
    <row r="2668" spans="70:102" s="96" customFormat="1">
      <c r="BR2668" s="110"/>
      <c r="CX2668" s="97"/>
    </row>
    <row r="2669" spans="70:102" s="96" customFormat="1">
      <c r="BR2669" s="110"/>
      <c r="CX2669" s="97"/>
    </row>
    <row r="2670" spans="70:102" s="96" customFormat="1">
      <c r="BR2670" s="110"/>
      <c r="CX2670" s="97"/>
    </row>
    <row r="2671" spans="70:102" s="96" customFormat="1">
      <c r="BR2671" s="110"/>
      <c r="CX2671" s="97"/>
    </row>
    <row r="2672" spans="70:102" s="96" customFormat="1">
      <c r="BR2672" s="110"/>
      <c r="CX2672" s="97"/>
    </row>
    <row r="2673" spans="70:102" s="96" customFormat="1">
      <c r="BR2673" s="110"/>
      <c r="CX2673" s="97"/>
    </row>
    <row r="2674" spans="70:102" s="96" customFormat="1">
      <c r="BR2674" s="110"/>
      <c r="CX2674" s="97"/>
    </row>
    <row r="2675" spans="70:102" s="96" customFormat="1">
      <c r="BR2675" s="110"/>
      <c r="CX2675" s="97"/>
    </row>
    <row r="2676" spans="70:102" s="96" customFormat="1">
      <c r="BR2676" s="110"/>
      <c r="CX2676" s="97"/>
    </row>
    <row r="2677" spans="70:102" s="96" customFormat="1">
      <c r="BR2677" s="110"/>
      <c r="CX2677" s="97"/>
    </row>
    <row r="2678" spans="70:102" s="96" customFormat="1">
      <c r="BR2678" s="110"/>
      <c r="CX2678" s="97"/>
    </row>
    <row r="2679" spans="70:102" s="96" customFormat="1">
      <c r="BR2679" s="110"/>
      <c r="CX2679" s="97"/>
    </row>
    <row r="2680" spans="70:102" s="96" customFormat="1">
      <c r="BR2680" s="110"/>
      <c r="CX2680" s="97"/>
    </row>
    <row r="2681" spans="70:102" s="96" customFormat="1">
      <c r="BR2681" s="110"/>
      <c r="CX2681" s="97"/>
    </row>
    <row r="2682" spans="70:102" s="96" customFormat="1">
      <c r="BR2682" s="110"/>
      <c r="CX2682" s="97"/>
    </row>
    <row r="2683" spans="70:102" s="96" customFormat="1">
      <c r="BR2683" s="110"/>
      <c r="CX2683" s="97"/>
    </row>
    <row r="2684" spans="70:102" s="96" customFormat="1">
      <c r="BR2684" s="110"/>
      <c r="CX2684" s="97"/>
    </row>
    <row r="2685" spans="70:102" s="96" customFormat="1">
      <c r="BR2685" s="110"/>
      <c r="CX2685" s="97"/>
    </row>
    <row r="2686" spans="70:102" s="96" customFormat="1">
      <c r="BR2686" s="110"/>
      <c r="CX2686" s="97"/>
    </row>
    <row r="2687" spans="70:102" s="96" customFormat="1">
      <c r="BR2687" s="110"/>
      <c r="CX2687" s="97"/>
    </row>
    <row r="2688" spans="70:102" s="96" customFormat="1">
      <c r="BR2688" s="110"/>
      <c r="CX2688" s="97"/>
    </row>
    <row r="2689" spans="70:102" s="96" customFormat="1">
      <c r="BR2689" s="110"/>
      <c r="CX2689" s="97"/>
    </row>
    <row r="2690" spans="70:102" s="96" customFormat="1">
      <c r="BR2690" s="110"/>
      <c r="CX2690" s="97"/>
    </row>
    <row r="2691" spans="70:102" s="96" customFormat="1">
      <c r="BR2691" s="110"/>
      <c r="CX2691" s="97"/>
    </row>
    <row r="2692" spans="70:102" s="96" customFormat="1">
      <c r="BR2692" s="110"/>
      <c r="CX2692" s="97"/>
    </row>
    <row r="2693" spans="70:102" s="96" customFormat="1">
      <c r="BR2693" s="110"/>
      <c r="CX2693" s="97"/>
    </row>
    <row r="2694" spans="70:102" s="96" customFormat="1">
      <c r="BR2694" s="110"/>
      <c r="CX2694" s="97"/>
    </row>
    <row r="2695" spans="70:102" s="96" customFormat="1">
      <c r="BR2695" s="110"/>
      <c r="CX2695" s="97"/>
    </row>
    <row r="2696" spans="70:102" s="96" customFormat="1">
      <c r="BR2696" s="110"/>
      <c r="CX2696" s="97"/>
    </row>
    <row r="2697" spans="70:102" s="96" customFormat="1">
      <c r="BR2697" s="110"/>
      <c r="CX2697" s="97"/>
    </row>
    <row r="2698" spans="70:102" s="96" customFormat="1">
      <c r="BR2698" s="110"/>
      <c r="CX2698" s="97"/>
    </row>
    <row r="2699" spans="70:102" s="96" customFormat="1">
      <c r="BR2699" s="110"/>
      <c r="CX2699" s="97"/>
    </row>
    <row r="2700" spans="70:102" s="96" customFormat="1">
      <c r="BR2700" s="110"/>
      <c r="CX2700" s="97"/>
    </row>
    <row r="2701" spans="70:102" s="96" customFormat="1">
      <c r="BR2701" s="110"/>
      <c r="CX2701" s="97"/>
    </row>
    <row r="2702" spans="70:102" s="96" customFormat="1">
      <c r="BR2702" s="110"/>
      <c r="CX2702" s="97"/>
    </row>
    <row r="2703" spans="70:102" s="96" customFormat="1">
      <c r="BR2703" s="110"/>
      <c r="CX2703" s="97"/>
    </row>
    <row r="2704" spans="70:102" s="96" customFormat="1">
      <c r="BR2704" s="110"/>
      <c r="CX2704" s="97"/>
    </row>
    <row r="2705" spans="70:102" s="96" customFormat="1">
      <c r="BR2705" s="110"/>
      <c r="CX2705" s="97"/>
    </row>
    <row r="2706" spans="70:102" s="96" customFormat="1">
      <c r="BR2706" s="110"/>
      <c r="CX2706" s="97"/>
    </row>
    <row r="2707" spans="70:102" s="96" customFormat="1">
      <c r="BR2707" s="110"/>
      <c r="CX2707" s="97"/>
    </row>
    <row r="2708" spans="70:102" s="96" customFormat="1">
      <c r="BR2708" s="110"/>
      <c r="CX2708" s="97"/>
    </row>
    <row r="2709" spans="70:102" s="96" customFormat="1">
      <c r="BR2709" s="110"/>
      <c r="CX2709" s="97"/>
    </row>
    <row r="2710" spans="70:102" s="96" customFormat="1">
      <c r="BR2710" s="110"/>
      <c r="CX2710" s="97"/>
    </row>
    <row r="2711" spans="70:102" s="96" customFormat="1">
      <c r="BR2711" s="110"/>
      <c r="CX2711" s="97"/>
    </row>
    <row r="2712" spans="70:102" s="96" customFormat="1">
      <c r="BR2712" s="110"/>
      <c r="CX2712" s="97"/>
    </row>
    <row r="2713" spans="70:102" s="96" customFormat="1">
      <c r="BR2713" s="110"/>
      <c r="CX2713" s="97"/>
    </row>
    <row r="2714" spans="70:102" s="96" customFormat="1">
      <c r="BR2714" s="110"/>
      <c r="CX2714" s="97"/>
    </row>
    <row r="2715" spans="70:102" s="96" customFormat="1">
      <c r="BR2715" s="110"/>
      <c r="CX2715" s="97"/>
    </row>
    <row r="2716" spans="70:102" s="96" customFormat="1">
      <c r="BR2716" s="110"/>
      <c r="CX2716" s="97"/>
    </row>
    <row r="2717" spans="70:102" s="96" customFormat="1">
      <c r="BR2717" s="110"/>
      <c r="CX2717" s="97"/>
    </row>
    <row r="2718" spans="70:102" s="96" customFormat="1">
      <c r="BR2718" s="110"/>
      <c r="CX2718" s="97"/>
    </row>
    <row r="2719" spans="70:102" s="96" customFormat="1">
      <c r="BR2719" s="110"/>
      <c r="CX2719" s="97"/>
    </row>
    <row r="2720" spans="70:102" s="96" customFormat="1">
      <c r="BR2720" s="110"/>
      <c r="CX2720" s="97"/>
    </row>
    <row r="2721" spans="70:102" s="96" customFormat="1">
      <c r="BR2721" s="110"/>
      <c r="CX2721" s="97"/>
    </row>
    <row r="2722" spans="70:102" s="96" customFormat="1">
      <c r="BR2722" s="110"/>
      <c r="CX2722" s="97"/>
    </row>
    <row r="2723" spans="70:102" s="96" customFormat="1">
      <c r="BR2723" s="110"/>
      <c r="CX2723" s="97"/>
    </row>
    <row r="2724" spans="70:102" s="96" customFormat="1">
      <c r="BR2724" s="110"/>
      <c r="CX2724" s="97"/>
    </row>
    <row r="2725" spans="70:102" s="96" customFormat="1">
      <c r="BR2725" s="110"/>
      <c r="CX2725" s="97"/>
    </row>
    <row r="2726" spans="70:102" s="96" customFormat="1">
      <c r="BR2726" s="110"/>
      <c r="CX2726" s="97"/>
    </row>
    <row r="2727" spans="70:102" s="96" customFormat="1">
      <c r="BR2727" s="110"/>
      <c r="CX2727" s="97"/>
    </row>
    <row r="2728" spans="70:102" s="96" customFormat="1">
      <c r="BR2728" s="110"/>
      <c r="CX2728" s="97"/>
    </row>
    <row r="2729" spans="70:102" s="96" customFormat="1">
      <c r="BR2729" s="110"/>
      <c r="CX2729" s="97"/>
    </row>
    <row r="2730" spans="70:102" s="96" customFormat="1">
      <c r="BR2730" s="110"/>
      <c r="CX2730" s="97"/>
    </row>
    <row r="2731" spans="70:102" s="96" customFormat="1">
      <c r="BR2731" s="110"/>
      <c r="CX2731" s="97"/>
    </row>
    <row r="2732" spans="70:102" s="96" customFormat="1">
      <c r="BR2732" s="110"/>
      <c r="CX2732" s="97"/>
    </row>
    <row r="2733" spans="70:102" s="96" customFormat="1">
      <c r="BR2733" s="110"/>
      <c r="CX2733" s="97"/>
    </row>
    <row r="2734" spans="70:102" s="96" customFormat="1">
      <c r="BR2734" s="110"/>
      <c r="CX2734" s="97"/>
    </row>
    <row r="2735" spans="70:102" s="96" customFormat="1">
      <c r="BR2735" s="110"/>
      <c r="CX2735" s="97"/>
    </row>
    <row r="2736" spans="70:102" s="96" customFormat="1">
      <c r="BR2736" s="110"/>
      <c r="CX2736" s="97"/>
    </row>
    <row r="2737" spans="70:102" s="96" customFormat="1">
      <c r="BR2737" s="110"/>
      <c r="CX2737" s="97"/>
    </row>
    <row r="2738" spans="70:102" s="96" customFormat="1">
      <c r="BR2738" s="110"/>
      <c r="CX2738" s="97"/>
    </row>
    <row r="2739" spans="70:102" s="96" customFormat="1">
      <c r="BR2739" s="110"/>
      <c r="CX2739" s="97"/>
    </row>
    <row r="2740" spans="70:102" s="96" customFormat="1">
      <c r="BR2740" s="110"/>
      <c r="CX2740" s="97"/>
    </row>
    <row r="2741" spans="70:102" s="96" customFormat="1">
      <c r="BR2741" s="110"/>
      <c r="CX2741" s="97"/>
    </row>
    <row r="2742" spans="70:102" s="96" customFormat="1">
      <c r="BR2742" s="110"/>
      <c r="CX2742" s="97"/>
    </row>
    <row r="2743" spans="70:102" s="96" customFormat="1">
      <c r="BR2743" s="110"/>
      <c r="CX2743" s="97"/>
    </row>
    <row r="2744" spans="70:102" s="96" customFormat="1">
      <c r="BR2744" s="110"/>
      <c r="CX2744" s="97"/>
    </row>
    <row r="2745" spans="70:102" s="96" customFormat="1">
      <c r="BR2745" s="110"/>
      <c r="CX2745" s="97"/>
    </row>
    <row r="2746" spans="70:102" s="96" customFormat="1">
      <c r="BR2746" s="110"/>
      <c r="CX2746" s="97"/>
    </row>
    <row r="2747" spans="70:102" s="96" customFormat="1">
      <c r="BR2747" s="110"/>
      <c r="CX2747" s="97"/>
    </row>
    <row r="2748" spans="70:102" s="96" customFormat="1">
      <c r="BR2748" s="110"/>
      <c r="CX2748" s="97"/>
    </row>
    <row r="2749" spans="70:102" s="96" customFormat="1">
      <c r="BR2749" s="110"/>
      <c r="CX2749" s="97"/>
    </row>
    <row r="2750" spans="70:102" s="96" customFormat="1">
      <c r="BR2750" s="110"/>
      <c r="CX2750" s="97"/>
    </row>
    <row r="2751" spans="70:102" s="96" customFormat="1">
      <c r="BR2751" s="110"/>
      <c r="CX2751" s="97"/>
    </row>
    <row r="2752" spans="70:102" s="96" customFormat="1">
      <c r="BR2752" s="110"/>
      <c r="CX2752" s="97"/>
    </row>
    <row r="2753" spans="70:102" s="96" customFormat="1">
      <c r="BR2753" s="110"/>
      <c r="CX2753" s="97"/>
    </row>
    <row r="2754" spans="70:102" s="96" customFormat="1">
      <c r="BR2754" s="110"/>
      <c r="CX2754" s="97"/>
    </row>
    <row r="2755" spans="70:102" s="96" customFormat="1">
      <c r="BR2755" s="110"/>
      <c r="CX2755" s="97"/>
    </row>
    <row r="2756" spans="70:102" s="96" customFormat="1">
      <c r="BR2756" s="110"/>
      <c r="CX2756" s="97"/>
    </row>
    <row r="2757" spans="70:102" s="96" customFormat="1">
      <c r="BR2757" s="110"/>
      <c r="CX2757" s="97"/>
    </row>
    <row r="2758" spans="70:102" s="96" customFormat="1">
      <c r="BR2758" s="110"/>
      <c r="CX2758" s="97"/>
    </row>
    <row r="2759" spans="70:102" s="96" customFormat="1">
      <c r="BR2759" s="110"/>
      <c r="CX2759" s="97"/>
    </row>
    <row r="2760" spans="70:102" s="96" customFormat="1">
      <c r="BR2760" s="110"/>
      <c r="CX2760" s="97"/>
    </row>
    <row r="2761" spans="70:102" s="96" customFormat="1">
      <c r="BR2761" s="110"/>
      <c r="CX2761" s="97"/>
    </row>
    <row r="2762" spans="70:102" s="96" customFormat="1">
      <c r="BR2762" s="110"/>
      <c r="CX2762" s="97"/>
    </row>
    <row r="2763" spans="70:102" s="96" customFormat="1">
      <c r="BR2763" s="110"/>
      <c r="CX2763" s="97"/>
    </row>
    <row r="2764" spans="70:102" s="96" customFormat="1">
      <c r="BR2764" s="110"/>
      <c r="CX2764" s="97"/>
    </row>
    <row r="2765" spans="70:102" s="96" customFormat="1">
      <c r="BR2765" s="110"/>
      <c r="CX2765" s="97"/>
    </row>
    <row r="2766" spans="70:102" s="96" customFormat="1">
      <c r="BR2766" s="110"/>
      <c r="CX2766" s="97"/>
    </row>
    <row r="2767" spans="70:102" s="96" customFormat="1">
      <c r="BR2767" s="110"/>
      <c r="CX2767" s="97"/>
    </row>
    <row r="2768" spans="70:102" s="96" customFormat="1">
      <c r="BR2768" s="110"/>
      <c r="CX2768" s="97"/>
    </row>
    <row r="2769" spans="70:102" s="96" customFormat="1">
      <c r="BR2769" s="110"/>
      <c r="CX2769" s="97"/>
    </row>
    <row r="2770" spans="70:102" s="96" customFormat="1">
      <c r="BR2770" s="110"/>
      <c r="CX2770" s="97"/>
    </row>
    <row r="2771" spans="70:102" s="96" customFormat="1">
      <c r="BR2771" s="110"/>
      <c r="CX2771" s="97"/>
    </row>
    <row r="2772" spans="70:102" s="96" customFormat="1">
      <c r="BR2772" s="110"/>
      <c r="CX2772" s="97"/>
    </row>
    <row r="2773" spans="70:102" s="96" customFormat="1">
      <c r="BR2773" s="110"/>
      <c r="CX2773" s="97"/>
    </row>
    <row r="2774" spans="70:102" s="96" customFormat="1">
      <c r="BR2774" s="110"/>
      <c r="CX2774" s="97"/>
    </row>
    <row r="2775" spans="70:102" s="96" customFormat="1">
      <c r="BR2775" s="110"/>
      <c r="CX2775" s="97"/>
    </row>
    <row r="2776" spans="70:102" s="96" customFormat="1">
      <c r="BR2776" s="110"/>
      <c r="CX2776" s="97"/>
    </row>
    <row r="2777" spans="70:102" s="96" customFormat="1">
      <c r="BR2777" s="110"/>
      <c r="CX2777" s="97"/>
    </row>
    <row r="2778" spans="70:102" s="96" customFormat="1">
      <c r="BR2778" s="110"/>
      <c r="CX2778" s="97"/>
    </row>
    <row r="2779" spans="70:102" s="96" customFormat="1">
      <c r="BR2779" s="110"/>
      <c r="CX2779" s="97"/>
    </row>
    <row r="2780" spans="70:102" s="96" customFormat="1">
      <c r="BR2780" s="110"/>
      <c r="CX2780" s="97"/>
    </row>
    <row r="2781" spans="70:102" s="96" customFormat="1">
      <c r="BR2781" s="110"/>
      <c r="CX2781" s="97"/>
    </row>
    <row r="2782" spans="70:102" s="96" customFormat="1">
      <c r="BR2782" s="110"/>
      <c r="CX2782" s="97"/>
    </row>
    <row r="2783" spans="70:102" s="96" customFormat="1">
      <c r="BR2783" s="110"/>
      <c r="CX2783" s="97"/>
    </row>
    <row r="2784" spans="70:102" s="96" customFormat="1">
      <c r="BR2784" s="110"/>
      <c r="CX2784" s="97"/>
    </row>
    <row r="2785" spans="70:102" s="96" customFormat="1">
      <c r="BR2785" s="110"/>
      <c r="CX2785" s="97"/>
    </row>
    <row r="2786" spans="70:102" s="96" customFormat="1">
      <c r="BR2786" s="110"/>
      <c r="CX2786" s="97"/>
    </row>
    <row r="2787" spans="70:102" s="96" customFormat="1">
      <c r="BR2787" s="110"/>
      <c r="CX2787" s="97"/>
    </row>
    <row r="2788" spans="70:102" s="96" customFormat="1">
      <c r="BR2788" s="110"/>
      <c r="CX2788" s="97"/>
    </row>
    <row r="2789" spans="70:102" s="96" customFormat="1">
      <c r="BR2789" s="110"/>
      <c r="CX2789" s="97"/>
    </row>
    <row r="2790" spans="70:102" s="96" customFormat="1">
      <c r="BR2790" s="110"/>
      <c r="CX2790" s="97"/>
    </row>
    <row r="2791" spans="70:102" s="96" customFormat="1">
      <c r="BR2791" s="110"/>
      <c r="CX2791" s="97"/>
    </row>
    <row r="2792" spans="70:102" s="96" customFormat="1">
      <c r="BR2792" s="110"/>
      <c r="CX2792" s="97"/>
    </row>
    <row r="2793" spans="70:102" s="96" customFormat="1">
      <c r="BR2793" s="110"/>
      <c r="CX2793" s="97"/>
    </row>
    <row r="2794" spans="70:102" s="96" customFormat="1">
      <c r="BR2794" s="110"/>
      <c r="CX2794" s="97"/>
    </row>
    <row r="2795" spans="70:102" s="96" customFormat="1">
      <c r="BR2795" s="110"/>
      <c r="CX2795" s="97"/>
    </row>
    <row r="2796" spans="70:102" s="96" customFormat="1">
      <c r="BR2796" s="110"/>
      <c r="CX2796" s="97"/>
    </row>
    <row r="2797" spans="70:102" s="96" customFormat="1">
      <c r="BR2797" s="110"/>
      <c r="CX2797" s="97"/>
    </row>
    <row r="2798" spans="70:102" s="96" customFormat="1">
      <c r="BR2798" s="110"/>
      <c r="CX2798" s="97"/>
    </row>
    <row r="2799" spans="70:102" s="96" customFormat="1">
      <c r="BR2799" s="110"/>
      <c r="CX2799" s="97"/>
    </row>
    <row r="2800" spans="70:102" s="96" customFormat="1">
      <c r="BR2800" s="110"/>
      <c r="CX2800" s="97"/>
    </row>
    <row r="2801" spans="70:102" s="96" customFormat="1">
      <c r="BR2801" s="110"/>
      <c r="CX2801" s="97"/>
    </row>
    <row r="2802" spans="70:102" s="96" customFormat="1">
      <c r="BR2802" s="110"/>
      <c r="CX2802" s="97"/>
    </row>
    <row r="2803" spans="70:102" s="96" customFormat="1">
      <c r="BR2803" s="110"/>
      <c r="CX2803" s="97"/>
    </row>
    <row r="2804" spans="70:102" s="96" customFormat="1">
      <c r="BR2804" s="110"/>
      <c r="CX2804" s="97"/>
    </row>
    <row r="2805" spans="70:102" s="96" customFormat="1">
      <c r="BR2805" s="110"/>
      <c r="CX2805" s="97"/>
    </row>
    <row r="2806" spans="70:102" s="96" customFormat="1">
      <c r="BR2806" s="110"/>
      <c r="CX2806" s="97"/>
    </row>
    <row r="2807" spans="70:102" s="96" customFormat="1">
      <c r="BR2807" s="110"/>
      <c r="CX2807" s="97"/>
    </row>
    <row r="2808" spans="70:102" s="96" customFormat="1">
      <c r="BR2808" s="110"/>
      <c r="CX2808" s="97"/>
    </row>
    <row r="2809" spans="70:102" s="96" customFormat="1">
      <c r="BR2809" s="110"/>
      <c r="CX2809" s="97"/>
    </row>
    <row r="2810" spans="70:102" s="96" customFormat="1">
      <c r="BR2810" s="110"/>
      <c r="CX2810" s="97"/>
    </row>
    <row r="2811" spans="70:102" s="96" customFormat="1">
      <c r="BR2811" s="110"/>
      <c r="CX2811" s="97"/>
    </row>
    <row r="2812" spans="70:102" s="96" customFormat="1">
      <c r="BR2812" s="110"/>
      <c r="CX2812" s="97"/>
    </row>
    <row r="2813" spans="70:102" s="96" customFormat="1">
      <c r="BR2813" s="110"/>
      <c r="CX2813" s="97"/>
    </row>
    <row r="2814" spans="70:102" s="96" customFormat="1">
      <c r="BR2814" s="110"/>
      <c r="CX2814" s="97"/>
    </row>
    <row r="2815" spans="70:102" s="96" customFormat="1">
      <c r="BR2815" s="110"/>
      <c r="CX2815" s="97"/>
    </row>
    <row r="2816" spans="70:102" s="96" customFormat="1">
      <c r="BR2816" s="110"/>
      <c r="CX2816" s="97"/>
    </row>
    <row r="2817" spans="70:102" s="96" customFormat="1">
      <c r="BR2817" s="110"/>
      <c r="CX2817" s="97"/>
    </row>
    <row r="2818" spans="70:102" s="96" customFormat="1">
      <c r="BR2818" s="110"/>
      <c r="CX2818" s="97"/>
    </row>
    <row r="2819" spans="70:102" s="96" customFormat="1">
      <c r="BR2819" s="110"/>
      <c r="CX2819" s="97"/>
    </row>
    <row r="2820" spans="70:102" s="96" customFormat="1">
      <c r="BR2820" s="110"/>
      <c r="CX2820" s="97"/>
    </row>
    <row r="2821" spans="70:102" s="96" customFormat="1">
      <c r="BR2821" s="110"/>
      <c r="CX2821" s="97"/>
    </row>
    <row r="2822" spans="70:102" s="96" customFormat="1">
      <c r="BR2822" s="110"/>
      <c r="CX2822" s="97"/>
    </row>
    <row r="2823" spans="70:102" s="96" customFormat="1">
      <c r="BR2823" s="110"/>
      <c r="CX2823" s="97"/>
    </row>
    <row r="2824" spans="70:102" s="96" customFormat="1">
      <c r="BR2824" s="110"/>
      <c r="CX2824" s="97"/>
    </row>
    <row r="2825" spans="70:102" s="96" customFormat="1">
      <c r="BR2825" s="110"/>
      <c r="CX2825" s="97"/>
    </row>
    <row r="2826" spans="70:102" s="96" customFormat="1">
      <c r="BR2826" s="110"/>
      <c r="CX2826" s="97"/>
    </row>
    <row r="2827" spans="70:102" s="96" customFormat="1">
      <c r="BR2827" s="110"/>
      <c r="CX2827" s="97"/>
    </row>
    <row r="2828" spans="70:102" s="96" customFormat="1">
      <c r="BR2828" s="110"/>
      <c r="CX2828" s="97"/>
    </row>
    <row r="2829" spans="70:102" s="96" customFormat="1">
      <c r="BR2829" s="110"/>
      <c r="CX2829" s="97"/>
    </row>
    <row r="2830" spans="70:102" s="96" customFormat="1">
      <c r="BR2830" s="110"/>
      <c r="CX2830" s="97"/>
    </row>
    <row r="2831" spans="70:102" s="96" customFormat="1">
      <c r="BR2831" s="110"/>
      <c r="CX2831" s="97"/>
    </row>
    <row r="2832" spans="70:102" s="96" customFormat="1">
      <c r="BR2832" s="110"/>
      <c r="CX2832" s="97"/>
    </row>
    <row r="2833" spans="70:102" s="96" customFormat="1">
      <c r="BR2833" s="110"/>
      <c r="CX2833" s="97"/>
    </row>
    <row r="2834" spans="70:102" s="96" customFormat="1">
      <c r="BR2834" s="110"/>
      <c r="CX2834" s="97"/>
    </row>
    <row r="2835" spans="70:102" s="96" customFormat="1">
      <c r="BR2835" s="110"/>
      <c r="CX2835" s="97"/>
    </row>
    <row r="2836" spans="70:102" s="96" customFormat="1">
      <c r="BR2836" s="110"/>
      <c r="CX2836" s="97"/>
    </row>
    <row r="2837" spans="70:102" s="96" customFormat="1">
      <c r="BR2837" s="110"/>
      <c r="CX2837" s="97"/>
    </row>
    <row r="2838" spans="70:102" s="96" customFormat="1">
      <c r="BR2838" s="110"/>
      <c r="CX2838" s="97"/>
    </row>
    <row r="2839" spans="70:102" s="96" customFormat="1">
      <c r="BR2839" s="110"/>
      <c r="CX2839" s="97"/>
    </row>
    <row r="2840" spans="70:102" s="96" customFormat="1">
      <c r="BR2840" s="110"/>
      <c r="CX2840" s="97"/>
    </row>
    <row r="2841" spans="70:102" s="96" customFormat="1">
      <c r="BR2841" s="110"/>
      <c r="CX2841" s="97"/>
    </row>
    <row r="2842" spans="70:102" s="96" customFormat="1">
      <c r="BR2842" s="110"/>
      <c r="CX2842" s="97"/>
    </row>
    <row r="2843" spans="70:102" s="96" customFormat="1">
      <c r="BR2843" s="110"/>
      <c r="CX2843" s="97"/>
    </row>
    <row r="2844" spans="70:102" s="96" customFormat="1">
      <c r="BR2844" s="110"/>
      <c r="CX2844" s="97"/>
    </row>
    <row r="2845" spans="70:102" s="96" customFormat="1">
      <c r="BR2845" s="110"/>
      <c r="CX2845" s="97"/>
    </row>
    <row r="2846" spans="70:102" s="96" customFormat="1">
      <c r="BR2846" s="110"/>
      <c r="CX2846" s="97"/>
    </row>
    <row r="2847" spans="70:102" s="96" customFormat="1">
      <c r="BR2847" s="110"/>
      <c r="CX2847" s="97"/>
    </row>
    <row r="2848" spans="70:102" s="96" customFormat="1">
      <c r="BR2848" s="110"/>
      <c r="CX2848" s="97"/>
    </row>
    <row r="2849" spans="70:102" s="96" customFormat="1">
      <c r="BR2849" s="110"/>
      <c r="CX2849" s="97"/>
    </row>
    <row r="2850" spans="70:102" s="96" customFormat="1">
      <c r="BR2850" s="110"/>
      <c r="CX2850" s="97"/>
    </row>
    <row r="2851" spans="70:102" s="96" customFormat="1">
      <c r="BR2851" s="110"/>
      <c r="CX2851" s="97"/>
    </row>
    <row r="2852" spans="70:102" s="96" customFormat="1">
      <c r="BR2852" s="110"/>
      <c r="CX2852" s="97"/>
    </row>
    <row r="2853" spans="70:102" s="96" customFormat="1">
      <c r="BR2853" s="110"/>
      <c r="CX2853" s="97"/>
    </row>
    <row r="2854" spans="70:102" s="96" customFormat="1">
      <c r="BR2854" s="110"/>
      <c r="CX2854" s="97"/>
    </row>
    <row r="2855" spans="70:102" s="96" customFormat="1">
      <c r="BR2855" s="110"/>
      <c r="CX2855" s="97"/>
    </row>
    <row r="2856" spans="70:102" s="96" customFormat="1">
      <c r="BR2856" s="110"/>
      <c r="CX2856" s="97"/>
    </row>
    <row r="2857" spans="70:102" s="96" customFormat="1">
      <c r="BR2857" s="110"/>
      <c r="CX2857" s="97"/>
    </row>
    <row r="2858" spans="70:102" s="96" customFormat="1">
      <c r="BR2858" s="110"/>
      <c r="CX2858" s="97"/>
    </row>
    <row r="2859" spans="70:102" s="96" customFormat="1">
      <c r="BR2859" s="110"/>
      <c r="CX2859" s="97"/>
    </row>
    <row r="2860" spans="70:102" s="96" customFormat="1">
      <c r="BR2860" s="110"/>
      <c r="CX2860" s="97"/>
    </row>
    <row r="2861" spans="70:102" s="96" customFormat="1">
      <c r="BR2861" s="110"/>
      <c r="CX2861" s="97"/>
    </row>
    <row r="2862" spans="70:102" s="96" customFormat="1">
      <c r="BR2862" s="110"/>
      <c r="CX2862" s="97"/>
    </row>
    <row r="2863" spans="70:102" s="96" customFormat="1">
      <c r="BR2863" s="110"/>
      <c r="CX2863" s="97"/>
    </row>
    <row r="2864" spans="70:102" s="96" customFormat="1">
      <c r="BR2864" s="110"/>
      <c r="CX2864" s="97"/>
    </row>
    <row r="2865" spans="70:102" s="96" customFormat="1">
      <c r="BR2865" s="110"/>
      <c r="CX2865" s="97"/>
    </row>
    <row r="2866" spans="70:102" s="96" customFormat="1">
      <c r="BR2866" s="110"/>
      <c r="CX2866" s="97"/>
    </row>
    <row r="2867" spans="70:102" s="96" customFormat="1">
      <c r="BR2867" s="110"/>
      <c r="CX2867" s="97"/>
    </row>
    <row r="2868" spans="70:102" s="96" customFormat="1">
      <c r="BR2868" s="110"/>
      <c r="CX2868" s="97"/>
    </row>
    <row r="2869" spans="70:102" s="96" customFormat="1">
      <c r="BR2869" s="110"/>
      <c r="CX2869" s="97"/>
    </row>
    <row r="2870" spans="70:102" s="96" customFormat="1">
      <c r="BR2870" s="110"/>
      <c r="CX2870" s="97"/>
    </row>
    <row r="2871" spans="70:102" s="96" customFormat="1">
      <c r="BR2871" s="110"/>
      <c r="CX2871" s="97"/>
    </row>
    <row r="2872" spans="70:102" s="96" customFormat="1">
      <c r="BR2872" s="110"/>
      <c r="CX2872" s="97"/>
    </row>
    <row r="2873" spans="70:102" s="96" customFormat="1">
      <c r="BR2873" s="110"/>
      <c r="CX2873" s="97"/>
    </row>
    <row r="2874" spans="70:102" s="96" customFormat="1">
      <c r="BR2874" s="110"/>
      <c r="CX2874" s="97"/>
    </row>
    <row r="2875" spans="70:102" s="96" customFormat="1">
      <c r="BR2875" s="110"/>
      <c r="CX2875" s="97"/>
    </row>
    <row r="2876" spans="70:102" s="96" customFormat="1">
      <c r="BR2876" s="110"/>
      <c r="CX2876" s="97"/>
    </row>
    <row r="2877" spans="70:102" s="96" customFormat="1">
      <c r="BR2877" s="110"/>
      <c r="CX2877" s="97"/>
    </row>
    <row r="2878" spans="70:102" s="96" customFormat="1">
      <c r="BR2878" s="110"/>
      <c r="CX2878" s="97"/>
    </row>
    <row r="2879" spans="70:102" s="96" customFormat="1">
      <c r="BR2879" s="110"/>
      <c r="CX2879" s="97"/>
    </row>
    <row r="2880" spans="70:102" s="96" customFormat="1">
      <c r="BR2880" s="110"/>
      <c r="CX2880" s="97"/>
    </row>
    <row r="2881" spans="70:102" s="96" customFormat="1">
      <c r="BR2881" s="110"/>
      <c r="CX2881" s="97"/>
    </row>
    <row r="2882" spans="70:102" s="96" customFormat="1">
      <c r="BR2882" s="110"/>
      <c r="CX2882" s="97"/>
    </row>
    <row r="2883" spans="70:102" s="96" customFormat="1">
      <c r="BR2883" s="110"/>
      <c r="CX2883" s="97"/>
    </row>
    <row r="2884" spans="70:102" s="96" customFormat="1">
      <c r="BR2884" s="110"/>
      <c r="CX2884" s="97"/>
    </row>
    <row r="2885" spans="70:102" s="96" customFormat="1">
      <c r="BR2885" s="110"/>
      <c r="CX2885" s="97"/>
    </row>
    <row r="2886" spans="70:102" s="96" customFormat="1">
      <c r="BR2886" s="110"/>
      <c r="CX2886" s="97"/>
    </row>
    <row r="2887" spans="70:102" s="96" customFormat="1">
      <c r="BR2887" s="110"/>
      <c r="CX2887" s="97"/>
    </row>
    <row r="2888" spans="70:102" s="96" customFormat="1">
      <c r="BR2888" s="110"/>
      <c r="CX2888" s="97"/>
    </row>
    <row r="2889" spans="70:102" s="96" customFormat="1">
      <c r="BR2889" s="110"/>
      <c r="CX2889" s="97"/>
    </row>
    <row r="2890" spans="70:102" s="96" customFormat="1">
      <c r="BR2890" s="110"/>
      <c r="CX2890" s="97"/>
    </row>
    <row r="2891" spans="70:102" s="96" customFormat="1">
      <c r="BR2891" s="110"/>
      <c r="CX2891" s="97"/>
    </row>
    <row r="2892" spans="70:102" s="96" customFormat="1">
      <c r="BR2892" s="110"/>
      <c r="CX2892" s="97"/>
    </row>
    <row r="2893" spans="70:102" s="96" customFormat="1">
      <c r="BR2893" s="110"/>
      <c r="CX2893" s="97"/>
    </row>
    <row r="2894" spans="70:102" s="96" customFormat="1">
      <c r="BR2894" s="110"/>
      <c r="CX2894" s="97"/>
    </row>
    <row r="2895" spans="70:102" s="96" customFormat="1">
      <c r="BR2895" s="110"/>
      <c r="CX2895" s="97"/>
    </row>
    <row r="2896" spans="70:102" s="96" customFormat="1">
      <c r="BR2896" s="110"/>
      <c r="CX2896" s="97"/>
    </row>
    <row r="2897" spans="70:102" s="96" customFormat="1">
      <c r="BR2897" s="110"/>
      <c r="CX2897" s="97"/>
    </row>
    <row r="2898" spans="70:102" s="96" customFormat="1">
      <c r="BR2898" s="110"/>
      <c r="CX2898" s="97"/>
    </row>
    <row r="2899" spans="70:102" s="96" customFormat="1">
      <c r="BR2899" s="110"/>
      <c r="CX2899" s="97"/>
    </row>
    <row r="2900" spans="70:102" s="96" customFormat="1">
      <c r="BR2900" s="110"/>
      <c r="CX2900" s="97"/>
    </row>
    <row r="2901" spans="70:102" s="96" customFormat="1">
      <c r="BR2901" s="110"/>
      <c r="CX2901" s="97"/>
    </row>
    <row r="2902" spans="70:102" s="96" customFormat="1">
      <c r="BR2902" s="110"/>
      <c r="CX2902" s="97"/>
    </row>
    <row r="2903" spans="70:102" s="96" customFormat="1">
      <c r="BR2903" s="110"/>
      <c r="CX2903" s="97"/>
    </row>
    <row r="2904" spans="70:102" s="96" customFormat="1">
      <c r="BR2904" s="110"/>
      <c r="CX2904" s="97"/>
    </row>
    <row r="2905" spans="70:102" s="96" customFormat="1">
      <c r="BR2905" s="110"/>
      <c r="CX2905" s="97"/>
    </row>
    <row r="2906" spans="70:102" s="96" customFormat="1">
      <c r="BR2906" s="110"/>
      <c r="CX2906" s="97"/>
    </row>
    <row r="2907" spans="70:102" s="96" customFormat="1">
      <c r="BR2907" s="110"/>
      <c r="CX2907" s="97"/>
    </row>
    <row r="2908" spans="70:102" s="96" customFormat="1">
      <c r="BR2908" s="110"/>
      <c r="CX2908" s="97"/>
    </row>
    <row r="2909" spans="70:102" s="96" customFormat="1">
      <c r="BR2909" s="110"/>
      <c r="CX2909" s="97"/>
    </row>
    <row r="2910" spans="70:102" s="96" customFormat="1">
      <c r="BR2910" s="110"/>
      <c r="CX2910" s="97"/>
    </row>
    <row r="2911" spans="70:102" s="96" customFormat="1">
      <c r="BR2911" s="110"/>
      <c r="CX2911" s="97"/>
    </row>
    <row r="2912" spans="70:102" s="96" customFormat="1">
      <c r="BR2912" s="110"/>
      <c r="CX2912" s="97"/>
    </row>
    <row r="2913" spans="70:102" s="96" customFormat="1">
      <c r="BR2913" s="110"/>
      <c r="CX2913" s="97"/>
    </row>
    <row r="2914" spans="70:102" s="96" customFormat="1">
      <c r="BR2914" s="110"/>
      <c r="CX2914" s="97"/>
    </row>
    <row r="2915" spans="70:102" s="96" customFormat="1">
      <c r="BR2915" s="110"/>
      <c r="CX2915" s="97"/>
    </row>
    <row r="2916" spans="70:102" s="96" customFormat="1">
      <c r="BR2916" s="110"/>
      <c r="CX2916" s="97"/>
    </row>
    <row r="2917" spans="70:102" s="96" customFormat="1">
      <c r="BR2917" s="110"/>
      <c r="CX2917" s="97"/>
    </row>
    <row r="2918" spans="70:102" s="96" customFormat="1">
      <c r="BR2918" s="110"/>
      <c r="CX2918" s="97"/>
    </row>
    <row r="2919" spans="70:102" s="96" customFormat="1">
      <c r="BR2919" s="110"/>
      <c r="CX2919" s="97"/>
    </row>
    <row r="2920" spans="70:102" s="96" customFormat="1">
      <c r="BR2920" s="110"/>
      <c r="CX2920" s="97"/>
    </row>
    <row r="2921" spans="70:102" s="96" customFormat="1">
      <c r="BR2921" s="110"/>
      <c r="CX2921" s="97"/>
    </row>
    <row r="2922" spans="70:102" s="96" customFormat="1">
      <c r="BR2922" s="110"/>
      <c r="CX2922" s="97"/>
    </row>
    <row r="2923" spans="70:102" s="96" customFormat="1">
      <c r="BR2923" s="110"/>
      <c r="CX2923" s="97"/>
    </row>
    <row r="2924" spans="70:102" s="96" customFormat="1">
      <c r="BR2924" s="110"/>
      <c r="CX2924" s="97"/>
    </row>
    <row r="2925" spans="70:102" s="96" customFormat="1">
      <c r="BR2925" s="110"/>
      <c r="CX2925" s="97"/>
    </row>
    <row r="2926" spans="70:102" s="96" customFormat="1">
      <c r="BR2926" s="110"/>
      <c r="CX2926" s="97"/>
    </row>
    <row r="2927" spans="70:102" s="96" customFormat="1">
      <c r="BR2927" s="110"/>
      <c r="CX2927" s="97"/>
    </row>
    <row r="2928" spans="70:102" s="96" customFormat="1">
      <c r="BR2928" s="110"/>
      <c r="CX2928" s="97"/>
    </row>
    <row r="2929" spans="70:102" s="96" customFormat="1">
      <c r="BR2929" s="110"/>
      <c r="CX2929" s="97"/>
    </row>
    <row r="2930" spans="70:102" s="96" customFormat="1">
      <c r="BR2930" s="110"/>
      <c r="CX2930" s="97"/>
    </row>
    <row r="2931" spans="70:102" s="96" customFormat="1">
      <c r="BR2931" s="110"/>
      <c r="CX2931" s="97"/>
    </row>
    <row r="2932" spans="70:102" s="96" customFormat="1">
      <c r="BR2932" s="110"/>
      <c r="CX2932" s="97"/>
    </row>
    <row r="2933" spans="70:102" s="96" customFormat="1">
      <c r="BR2933" s="110"/>
      <c r="CX2933" s="97"/>
    </row>
    <row r="2934" spans="70:102" s="96" customFormat="1">
      <c r="BR2934" s="110"/>
      <c r="CX2934" s="97"/>
    </row>
    <row r="2935" spans="70:102" s="96" customFormat="1">
      <c r="BR2935" s="110"/>
      <c r="CX2935" s="97"/>
    </row>
    <row r="2936" spans="70:102" s="96" customFormat="1">
      <c r="BR2936" s="110"/>
      <c r="CX2936" s="97"/>
    </row>
    <row r="2937" spans="70:102" s="96" customFormat="1">
      <c r="BR2937" s="110"/>
      <c r="CX2937" s="97"/>
    </row>
    <row r="2938" spans="70:102" s="96" customFormat="1">
      <c r="BR2938" s="110"/>
      <c r="CX2938" s="97"/>
    </row>
    <row r="2939" spans="70:102" s="96" customFormat="1">
      <c r="BR2939" s="110"/>
      <c r="CX2939" s="97"/>
    </row>
    <row r="2940" spans="70:102" s="96" customFormat="1">
      <c r="BR2940" s="110"/>
      <c r="CX2940" s="97"/>
    </row>
    <row r="2941" spans="70:102" s="96" customFormat="1">
      <c r="BR2941" s="110"/>
      <c r="CX2941" s="97"/>
    </row>
    <row r="2942" spans="70:102" s="96" customFormat="1">
      <c r="BR2942" s="110"/>
      <c r="CX2942" s="97"/>
    </row>
    <row r="2943" spans="70:102" s="96" customFormat="1">
      <c r="BR2943" s="110"/>
      <c r="CX2943" s="97"/>
    </row>
    <row r="2944" spans="70:102" s="96" customFormat="1">
      <c r="BR2944" s="110"/>
      <c r="CX2944" s="97"/>
    </row>
    <row r="2945" spans="70:102" s="96" customFormat="1">
      <c r="BR2945" s="110"/>
      <c r="CX2945" s="97"/>
    </row>
    <row r="2946" spans="70:102" s="96" customFormat="1">
      <c r="BR2946" s="110"/>
      <c r="CX2946" s="97"/>
    </row>
    <row r="2947" spans="70:102" s="96" customFormat="1">
      <c r="BR2947" s="110"/>
      <c r="CX2947" s="97"/>
    </row>
    <row r="2948" spans="70:102" s="96" customFormat="1">
      <c r="BR2948" s="110"/>
      <c r="CX2948" s="97"/>
    </row>
    <row r="2949" spans="70:102" s="96" customFormat="1">
      <c r="BR2949" s="110"/>
      <c r="CX2949" s="97"/>
    </row>
    <row r="2950" spans="70:102" s="96" customFormat="1">
      <c r="BR2950" s="110"/>
      <c r="CX2950" s="97"/>
    </row>
    <row r="2951" spans="70:102" s="96" customFormat="1">
      <c r="BR2951" s="110"/>
      <c r="CX2951" s="97"/>
    </row>
    <row r="2952" spans="70:102" s="96" customFormat="1">
      <c r="BR2952" s="110"/>
      <c r="CX2952" s="97"/>
    </row>
    <row r="2953" spans="70:102" s="96" customFormat="1">
      <c r="BR2953" s="110"/>
      <c r="CX2953" s="97"/>
    </row>
    <row r="2954" spans="70:102" s="96" customFormat="1">
      <c r="BR2954" s="110"/>
      <c r="CX2954" s="97"/>
    </row>
    <row r="2955" spans="70:102" s="96" customFormat="1">
      <c r="BR2955" s="110"/>
      <c r="CX2955" s="97"/>
    </row>
    <row r="2956" spans="70:102" s="96" customFormat="1">
      <c r="BR2956" s="110"/>
      <c r="CX2956" s="97"/>
    </row>
    <row r="2957" spans="70:102" s="96" customFormat="1">
      <c r="BR2957" s="110"/>
      <c r="CX2957" s="97"/>
    </row>
    <row r="2958" spans="70:102" s="96" customFormat="1">
      <c r="BR2958" s="110"/>
      <c r="CX2958" s="97"/>
    </row>
    <row r="2959" spans="70:102" s="96" customFormat="1">
      <c r="BR2959" s="110"/>
      <c r="CX2959" s="97"/>
    </row>
    <row r="2960" spans="70:102" s="96" customFormat="1">
      <c r="BR2960" s="110"/>
      <c r="CX2960" s="97"/>
    </row>
    <row r="2961" spans="70:102" s="96" customFormat="1">
      <c r="BR2961" s="110"/>
      <c r="CX2961" s="97"/>
    </row>
    <row r="2962" spans="70:102" s="96" customFormat="1">
      <c r="BR2962" s="110"/>
      <c r="CX2962" s="97"/>
    </row>
    <row r="2963" spans="70:102" s="96" customFormat="1">
      <c r="BR2963" s="110"/>
      <c r="CX2963" s="97"/>
    </row>
    <row r="2964" spans="70:102" s="96" customFormat="1">
      <c r="BR2964" s="110"/>
      <c r="CX2964" s="97"/>
    </row>
    <row r="2965" spans="70:102" s="96" customFormat="1">
      <c r="BR2965" s="110"/>
      <c r="CX2965" s="97"/>
    </row>
    <row r="2966" spans="70:102" s="96" customFormat="1">
      <c r="BR2966" s="110"/>
      <c r="CX2966" s="97"/>
    </row>
    <row r="2967" spans="70:102" s="96" customFormat="1">
      <c r="BR2967" s="110"/>
      <c r="CX2967" s="97"/>
    </row>
    <row r="2968" spans="70:102" s="96" customFormat="1">
      <c r="BR2968" s="110"/>
      <c r="CX2968" s="97"/>
    </row>
    <row r="2969" spans="70:102" s="96" customFormat="1">
      <c r="BR2969" s="110"/>
      <c r="CX2969" s="97"/>
    </row>
    <row r="2970" spans="70:102" s="96" customFormat="1">
      <c r="BR2970" s="110"/>
      <c r="CX2970" s="97"/>
    </row>
    <row r="2971" spans="70:102" s="96" customFormat="1">
      <c r="BR2971" s="110"/>
      <c r="CX2971" s="97"/>
    </row>
    <row r="2972" spans="70:102" s="96" customFormat="1">
      <c r="BR2972" s="110"/>
      <c r="CX2972" s="97"/>
    </row>
    <row r="2973" spans="70:102" s="96" customFormat="1">
      <c r="BR2973" s="110"/>
      <c r="CX2973" s="97"/>
    </row>
    <row r="2974" spans="70:102" s="96" customFormat="1">
      <c r="BR2974" s="110"/>
      <c r="CX2974" s="97"/>
    </row>
    <row r="2975" spans="70:102" s="96" customFormat="1">
      <c r="BR2975" s="110"/>
      <c r="CX2975" s="97"/>
    </row>
    <row r="2976" spans="70:102" s="96" customFormat="1">
      <c r="BR2976" s="110"/>
      <c r="CX2976" s="97"/>
    </row>
    <row r="2977" spans="70:102" s="96" customFormat="1">
      <c r="BR2977" s="110"/>
      <c r="CX2977" s="97"/>
    </row>
    <row r="2978" spans="70:102" s="96" customFormat="1">
      <c r="BR2978" s="110"/>
      <c r="CX2978" s="97"/>
    </row>
    <row r="2979" spans="70:102" s="96" customFormat="1">
      <c r="BR2979" s="110"/>
      <c r="CX2979" s="97"/>
    </row>
    <row r="2980" spans="70:102" s="96" customFormat="1">
      <c r="BR2980" s="110"/>
      <c r="CX2980" s="97"/>
    </row>
    <row r="2981" spans="70:102" s="96" customFormat="1">
      <c r="BR2981" s="110"/>
      <c r="CX2981" s="97"/>
    </row>
    <row r="2982" spans="70:102" s="96" customFormat="1">
      <c r="BR2982" s="110"/>
      <c r="CX2982" s="97"/>
    </row>
    <row r="2983" spans="70:102" s="96" customFormat="1">
      <c r="BR2983" s="110"/>
      <c r="CX2983" s="97"/>
    </row>
    <row r="2984" spans="70:102" s="96" customFormat="1">
      <c r="BR2984" s="110"/>
      <c r="CX2984" s="97"/>
    </row>
    <row r="2985" spans="70:102" s="96" customFormat="1">
      <c r="BR2985" s="110"/>
      <c r="CX2985" s="97"/>
    </row>
    <row r="2986" spans="70:102" s="96" customFormat="1">
      <c r="BR2986" s="110"/>
      <c r="CX2986" s="97"/>
    </row>
    <row r="2987" spans="70:102" s="96" customFormat="1">
      <c r="BR2987" s="110"/>
      <c r="CX2987" s="97"/>
    </row>
    <row r="2988" spans="70:102" s="96" customFormat="1">
      <c r="BR2988" s="110"/>
      <c r="CX2988" s="97"/>
    </row>
    <row r="2989" spans="70:102" s="96" customFormat="1">
      <c r="BR2989" s="110"/>
      <c r="CX2989" s="97"/>
    </row>
    <row r="2990" spans="70:102" s="96" customFormat="1">
      <c r="BR2990" s="110"/>
      <c r="CX2990" s="97"/>
    </row>
    <row r="2991" spans="70:102" s="96" customFormat="1">
      <c r="BR2991" s="110"/>
      <c r="CX2991" s="97"/>
    </row>
    <row r="2992" spans="70:102" s="96" customFormat="1">
      <c r="BR2992" s="110"/>
      <c r="CX2992" s="97"/>
    </row>
    <row r="2993" spans="70:102" s="96" customFormat="1">
      <c r="BR2993" s="110"/>
      <c r="CX2993" s="97"/>
    </row>
    <row r="2994" spans="70:102" s="96" customFormat="1">
      <c r="BR2994" s="110"/>
      <c r="CX2994" s="97"/>
    </row>
    <row r="2995" spans="70:102" s="96" customFormat="1">
      <c r="BR2995" s="110"/>
      <c r="CX2995" s="97"/>
    </row>
    <row r="2996" spans="70:102" s="96" customFormat="1">
      <c r="BR2996" s="110"/>
      <c r="CX2996" s="97"/>
    </row>
    <row r="2997" spans="70:102" s="96" customFormat="1">
      <c r="BR2997" s="110"/>
      <c r="CX2997" s="97"/>
    </row>
    <row r="2998" spans="70:102" s="96" customFormat="1">
      <c r="BR2998" s="110"/>
      <c r="CX2998" s="97"/>
    </row>
    <row r="2999" spans="70:102" s="96" customFormat="1">
      <c r="BR2999" s="110"/>
      <c r="CX2999" s="97"/>
    </row>
    <row r="3000" spans="70:102" s="96" customFormat="1">
      <c r="BR3000" s="110"/>
      <c r="CX3000" s="97"/>
    </row>
    <row r="3001" spans="70:102" s="96" customFormat="1">
      <c r="BR3001" s="110"/>
      <c r="CX3001" s="97"/>
    </row>
    <row r="3002" spans="70:102" s="96" customFormat="1">
      <c r="BR3002" s="110"/>
      <c r="CX3002" s="97"/>
    </row>
    <row r="3003" spans="70:102" s="96" customFormat="1">
      <c r="BR3003" s="110"/>
      <c r="CX3003" s="97"/>
    </row>
    <row r="3004" spans="70:102" s="96" customFormat="1">
      <c r="BR3004" s="110"/>
      <c r="CX3004" s="97"/>
    </row>
    <row r="3005" spans="70:102" s="96" customFormat="1">
      <c r="BR3005" s="110"/>
      <c r="CX3005" s="97"/>
    </row>
    <row r="3006" spans="70:102" s="96" customFormat="1">
      <c r="BR3006" s="110"/>
      <c r="CX3006" s="97"/>
    </row>
    <row r="3007" spans="70:102" s="96" customFormat="1">
      <c r="BR3007" s="110"/>
      <c r="CX3007" s="97"/>
    </row>
    <row r="3008" spans="70:102" s="96" customFormat="1">
      <c r="BR3008" s="110"/>
      <c r="CX3008" s="97"/>
    </row>
    <row r="3009" spans="70:102" s="96" customFormat="1">
      <c r="BR3009" s="110"/>
      <c r="CX3009" s="97"/>
    </row>
    <row r="3010" spans="70:102" s="96" customFormat="1">
      <c r="BR3010" s="110"/>
      <c r="CX3010" s="97"/>
    </row>
    <row r="3011" spans="70:102" s="96" customFormat="1">
      <c r="BR3011" s="110"/>
      <c r="CX3011" s="97"/>
    </row>
    <row r="3012" spans="70:102" s="96" customFormat="1">
      <c r="BR3012" s="110"/>
      <c r="CX3012" s="97"/>
    </row>
    <row r="3013" spans="70:102" s="96" customFormat="1">
      <c r="BR3013" s="110"/>
      <c r="CX3013" s="97"/>
    </row>
    <row r="3014" spans="70:102" s="96" customFormat="1">
      <c r="BR3014" s="110"/>
      <c r="CX3014" s="97"/>
    </row>
    <row r="3015" spans="70:102" s="96" customFormat="1">
      <c r="BR3015" s="110"/>
      <c r="CX3015" s="97"/>
    </row>
    <row r="3016" spans="70:102" s="96" customFormat="1">
      <c r="BR3016" s="110"/>
      <c r="CX3016" s="97"/>
    </row>
    <row r="3017" spans="70:102" s="96" customFormat="1">
      <c r="BR3017" s="110"/>
      <c r="CX3017" s="97"/>
    </row>
    <row r="3018" spans="70:102" s="96" customFormat="1">
      <c r="BR3018" s="110"/>
      <c r="CX3018" s="97"/>
    </row>
    <row r="3019" spans="70:102" s="96" customFormat="1">
      <c r="BR3019" s="110"/>
      <c r="CX3019" s="97"/>
    </row>
    <row r="3020" spans="70:102" s="96" customFormat="1">
      <c r="BR3020" s="110"/>
      <c r="CX3020" s="97"/>
    </row>
    <row r="3021" spans="70:102" s="96" customFormat="1">
      <c r="BR3021" s="110"/>
      <c r="CX3021" s="97"/>
    </row>
    <row r="3022" spans="70:102" s="96" customFormat="1">
      <c r="BR3022" s="110"/>
      <c r="CX3022" s="97"/>
    </row>
    <row r="3023" spans="70:102" s="96" customFormat="1">
      <c r="BR3023" s="110"/>
      <c r="CX3023" s="97"/>
    </row>
    <row r="3024" spans="70:102" s="96" customFormat="1">
      <c r="BR3024" s="110"/>
      <c r="CX3024" s="97"/>
    </row>
    <row r="3025" spans="70:102" s="96" customFormat="1">
      <c r="BR3025" s="110"/>
      <c r="CX3025" s="97"/>
    </row>
    <row r="3026" spans="70:102" s="96" customFormat="1">
      <c r="BR3026" s="110"/>
      <c r="CX3026" s="97"/>
    </row>
    <row r="3027" spans="70:102" s="96" customFormat="1">
      <c r="BR3027" s="110"/>
      <c r="CX3027" s="97"/>
    </row>
    <row r="3028" spans="70:102" s="96" customFormat="1">
      <c r="BR3028" s="110"/>
      <c r="CX3028" s="97"/>
    </row>
    <row r="3029" spans="70:102" s="96" customFormat="1">
      <c r="BR3029" s="110"/>
      <c r="CX3029" s="97"/>
    </row>
    <row r="3030" spans="70:102" s="96" customFormat="1">
      <c r="BR3030" s="110"/>
      <c r="CX3030" s="97"/>
    </row>
    <row r="3031" spans="70:102" s="96" customFormat="1">
      <c r="BR3031" s="110"/>
      <c r="CX3031" s="97"/>
    </row>
    <row r="3032" spans="70:102" s="96" customFormat="1">
      <c r="BR3032" s="110"/>
      <c r="CX3032" s="97"/>
    </row>
    <row r="3033" spans="70:102" s="96" customFormat="1">
      <c r="BR3033" s="110"/>
      <c r="CX3033" s="97"/>
    </row>
    <row r="3034" spans="70:102" s="96" customFormat="1">
      <c r="BR3034" s="110"/>
      <c r="CX3034" s="97"/>
    </row>
    <row r="3035" spans="70:102" s="96" customFormat="1">
      <c r="BR3035" s="110"/>
      <c r="CX3035" s="97"/>
    </row>
    <row r="3036" spans="70:102" s="96" customFormat="1">
      <c r="BR3036" s="110"/>
      <c r="CX3036" s="97"/>
    </row>
    <row r="3037" spans="70:102" s="96" customFormat="1">
      <c r="BR3037" s="110"/>
      <c r="CX3037" s="97"/>
    </row>
    <row r="3038" spans="70:102" s="96" customFormat="1">
      <c r="BR3038" s="110"/>
      <c r="CX3038" s="97"/>
    </row>
    <row r="3039" spans="70:102" s="96" customFormat="1">
      <c r="BR3039" s="110"/>
      <c r="CX3039" s="97"/>
    </row>
    <row r="3040" spans="70:102" s="96" customFormat="1">
      <c r="BR3040" s="110"/>
      <c r="CX3040" s="97"/>
    </row>
    <row r="3041" spans="70:102" s="96" customFormat="1">
      <c r="BR3041" s="110"/>
      <c r="CX3041" s="97"/>
    </row>
    <row r="3042" spans="70:102" s="96" customFormat="1">
      <c r="BR3042" s="110"/>
      <c r="CX3042" s="97"/>
    </row>
    <row r="3043" spans="70:102" s="96" customFormat="1">
      <c r="BR3043" s="110"/>
      <c r="CX3043" s="97"/>
    </row>
    <row r="3044" spans="70:102" s="96" customFormat="1">
      <c r="BR3044" s="110"/>
      <c r="CX3044" s="97"/>
    </row>
    <row r="3045" spans="70:102" s="96" customFormat="1">
      <c r="BR3045" s="110"/>
      <c r="CX3045" s="97"/>
    </row>
    <row r="3046" spans="70:102" s="96" customFormat="1">
      <c r="BR3046" s="110"/>
      <c r="CX3046" s="97"/>
    </row>
    <row r="3047" spans="70:102" s="96" customFormat="1">
      <c r="BR3047" s="110"/>
      <c r="CX3047" s="97"/>
    </row>
    <row r="3048" spans="70:102" s="96" customFormat="1">
      <c r="BR3048" s="110"/>
      <c r="CX3048" s="97"/>
    </row>
    <row r="3049" spans="70:102" s="96" customFormat="1">
      <c r="BR3049" s="110"/>
      <c r="CX3049" s="97"/>
    </row>
    <row r="3050" spans="70:102" s="96" customFormat="1">
      <c r="BR3050" s="110"/>
      <c r="CX3050" s="97"/>
    </row>
    <row r="3051" spans="70:102" s="96" customFormat="1">
      <c r="BR3051" s="110"/>
      <c r="CX3051" s="97"/>
    </row>
    <row r="3052" spans="70:102" s="96" customFormat="1">
      <c r="BR3052" s="110"/>
      <c r="CX3052" s="97"/>
    </row>
    <row r="3053" spans="70:102" s="96" customFormat="1">
      <c r="BR3053" s="110"/>
      <c r="CX3053" s="97"/>
    </row>
    <row r="3054" spans="70:102" s="96" customFormat="1">
      <c r="BR3054" s="110"/>
      <c r="CX3054" s="97"/>
    </row>
    <row r="3055" spans="70:102" s="96" customFormat="1">
      <c r="BR3055" s="110"/>
      <c r="CX3055" s="97"/>
    </row>
    <row r="3056" spans="70:102" s="96" customFormat="1">
      <c r="BR3056" s="110"/>
      <c r="CX3056" s="97"/>
    </row>
    <row r="3057" spans="70:102" s="96" customFormat="1">
      <c r="BR3057" s="110"/>
      <c r="CX3057" s="97"/>
    </row>
    <row r="3058" spans="70:102" s="96" customFormat="1">
      <c r="BR3058" s="110"/>
      <c r="CX3058" s="97"/>
    </row>
    <row r="3059" spans="70:102" s="96" customFormat="1">
      <c r="BR3059" s="110"/>
      <c r="CX3059" s="97"/>
    </row>
    <row r="3060" spans="70:102" s="96" customFormat="1">
      <c r="BR3060" s="110"/>
      <c r="CX3060" s="97"/>
    </row>
    <row r="3061" spans="70:102" s="96" customFormat="1">
      <c r="BR3061" s="110"/>
      <c r="CX3061" s="97"/>
    </row>
    <row r="3062" spans="70:102" s="96" customFormat="1">
      <c r="BR3062" s="110"/>
      <c r="CX3062" s="97"/>
    </row>
    <row r="3063" spans="70:102" s="96" customFormat="1">
      <c r="BR3063" s="110"/>
      <c r="CX3063" s="97"/>
    </row>
    <row r="3064" spans="70:102" s="96" customFormat="1">
      <c r="BR3064" s="110"/>
      <c r="CX3064" s="97"/>
    </row>
    <row r="3065" spans="70:102" s="96" customFormat="1">
      <c r="BR3065" s="110"/>
      <c r="CX3065" s="97"/>
    </row>
    <row r="3066" spans="70:102" s="96" customFormat="1">
      <c r="BR3066" s="110"/>
      <c r="CX3066" s="97"/>
    </row>
    <row r="3067" spans="70:102" s="96" customFormat="1">
      <c r="BR3067" s="110"/>
      <c r="CX3067" s="97"/>
    </row>
    <row r="3068" spans="70:102" s="96" customFormat="1">
      <c r="BR3068" s="110"/>
      <c r="CX3068" s="97"/>
    </row>
    <row r="3069" spans="70:102" s="96" customFormat="1">
      <c r="BR3069" s="110"/>
      <c r="CX3069" s="97"/>
    </row>
    <row r="3070" spans="70:102" s="96" customFormat="1">
      <c r="BR3070" s="110"/>
      <c r="CX3070" s="97"/>
    </row>
    <row r="3071" spans="70:102" s="96" customFormat="1">
      <c r="BR3071" s="110"/>
      <c r="CX3071" s="97"/>
    </row>
    <row r="3072" spans="70:102" s="96" customFormat="1">
      <c r="BR3072" s="110"/>
      <c r="CX3072" s="97"/>
    </row>
    <row r="3073" spans="70:102" s="96" customFormat="1">
      <c r="BR3073" s="110"/>
      <c r="CX3073" s="97"/>
    </row>
    <row r="3074" spans="70:102" s="96" customFormat="1">
      <c r="BR3074" s="110"/>
      <c r="CX3074" s="97"/>
    </row>
    <row r="3075" spans="70:102" s="96" customFormat="1">
      <c r="BR3075" s="110"/>
      <c r="CX3075" s="97"/>
    </row>
    <row r="3076" spans="70:102" s="96" customFormat="1">
      <c r="BR3076" s="110"/>
      <c r="CX3076" s="97"/>
    </row>
    <row r="3077" spans="70:102" s="96" customFormat="1">
      <c r="BR3077" s="110"/>
      <c r="CX3077" s="97"/>
    </row>
    <row r="3078" spans="70:102" s="96" customFormat="1">
      <c r="BR3078" s="110"/>
      <c r="CX3078" s="97"/>
    </row>
    <row r="3079" spans="70:102" s="96" customFormat="1">
      <c r="BR3079" s="110"/>
      <c r="CX3079" s="97"/>
    </row>
    <row r="3080" spans="70:102" s="96" customFormat="1">
      <c r="BR3080" s="110"/>
      <c r="CX3080" s="97"/>
    </row>
    <row r="3081" spans="70:102" s="96" customFormat="1">
      <c r="BR3081" s="110"/>
      <c r="CX3081" s="97"/>
    </row>
    <row r="3082" spans="70:102" s="96" customFormat="1">
      <c r="BR3082" s="110"/>
      <c r="CX3082" s="97"/>
    </row>
    <row r="3083" spans="70:102" s="96" customFormat="1">
      <c r="BR3083" s="110"/>
      <c r="CX3083" s="97"/>
    </row>
    <row r="3084" spans="70:102" s="96" customFormat="1">
      <c r="BR3084" s="110"/>
      <c r="CX3084" s="97"/>
    </row>
    <row r="3085" spans="70:102" s="96" customFormat="1">
      <c r="BR3085" s="110"/>
      <c r="CX3085" s="97"/>
    </row>
    <row r="3086" spans="70:102" s="96" customFormat="1">
      <c r="BR3086" s="110"/>
      <c r="CX3086" s="97"/>
    </row>
    <row r="3087" spans="70:102" s="96" customFormat="1">
      <c r="BR3087" s="110"/>
      <c r="CX3087" s="97"/>
    </row>
    <row r="3088" spans="70:102" s="96" customFormat="1">
      <c r="BR3088" s="110"/>
      <c r="CX3088" s="97"/>
    </row>
    <row r="3089" spans="70:102" s="96" customFormat="1">
      <c r="BR3089" s="110"/>
      <c r="CX3089" s="97"/>
    </row>
    <row r="3090" spans="70:102" s="96" customFormat="1">
      <c r="BR3090" s="110"/>
      <c r="CX3090" s="97"/>
    </row>
    <row r="3091" spans="70:102" s="96" customFormat="1">
      <c r="BR3091" s="110"/>
      <c r="CX3091" s="97"/>
    </row>
    <row r="3092" spans="70:102" s="96" customFormat="1">
      <c r="BR3092" s="110"/>
      <c r="CX3092" s="97"/>
    </row>
    <row r="3093" spans="70:102" s="96" customFormat="1">
      <c r="BR3093" s="110"/>
      <c r="CX3093" s="97"/>
    </row>
    <row r="3094" spans="70:102" s="96" customFormat="1">
      <c r="BR3094" s="110"/>
      <c r="CX3094" s="97"/>
    </row>
    <row r="3095" spans="70:102" s="96" customFormat="1">
      <c r="BR3095" s="110"/>
      <c r="CX3095" s="97"/>
    </row>
    <row r="3096" spans="70:102" s="96" customFormat="1">
      <c r="BR3096" s="110"/>
      <c r="CX3096" s="97"/>
    </row>
    <row r="3097" spans="70:102" s="96" customFormat="1">
      <c r="BR3097" s="110"/>
      <c r="CX3097" s="97"/>
    </row>
    <row r="3098" spans="70:102" s="96" customFormat="1">
      <c r="BR3098" s="110"/>
      <c r="CX3098" s="97"/>
    </row>
    <row r="3099" spans="70:102" s="96" customFormat="1">
      <c r="BR3099" s="110"/>
      <c r="CX3099" s="97"/>
    </row>
    <row r="3100" spans="70:102" s="96" customFormat="1">
      <c r="BR3100" s="110"/>
      <c r="CX3100" s="97"/>
    </row>
    <row r="3101" spans="70:102" s="96" customFormat="1">
      <c r="BR3101" s="110"/>
      <c r="CX3101" s="97"/>
    </row>
    <row r="3102" spans="70:102" s="96" customFormat="1">
      <c r="BR3102" s="110"/>
      <c r="CX3102" s="97"/>
    </row>
    <row r="3103" spans="70:102" s="96" customFormat="1">
      <c r="BR3103" s="110"/>
      <c r="CX3103" s="97"/>
    </row>
    <row r="3104" spans="70:102" s="96" customFormat="1">
      <c r="BR3104" s="110"/>
      <c r="CX3104" s="97"/>
    </row>
    <row r="3105" spans="70:102" s="96" customFormat="1">
      <c r="BR3105" s="110"/>
      <c r="CX3105" s="97"/>
    </row>
    <row r="3106" spans="70:102" s="96" customFormat="1">
      <c r="BR3106" s="110"/>
      <c r="CX3106" s="97"/>
    </row>
    <row r="3107" spans="70:102" s="96" customFormat="1">
      <c r="BR3107" s="110"/>
      <c r="CX3107" s="97"/>
    </row>
    <row r="3108" spans="70:102" s="96" customFormat="1">
      <c r="BR3108" s="110"/>
      <c r="CX3108" s="97"/>
    </row>
    <row r="3109" spans="70:102" s="96" customFormat="1">
      <c r="BR3109" s="110"/>
      <c r="CX3109" s="97"/>
    </row>
    <row r="3110" spans="70:102" s="96" customFormat="1">
      <c r="BR3110" s="110"/>
      <c r="CX3110" s="97"/>
    </row>
    <row r="3111" spans="70:102" s="96" customFormat="1">
      <c r="BR3111" s="110"/>
      <c r="CX3111" s="97"/>
    </row>
    <row r="3112" spans="70:102" s="96" customFormat="1">
      <c r="BR3112" s="110"/>
      <c r="CX3112" s="97"/>
    </row>
    <row r="3113" spans="70:102" s="96" customFormat="1">
      <c r="BR3113" s="110"/>
      <c r="CX3113" s="97"/>
    </row>
    <row r="3114" spans="70:102" s="96" customFormat="1">
      <c r="BR3114" s="110"/>
      <c r="CX3114" s="97"/>
    </row>
    <row r="3115" spans="70:102" s="96" customFormat="1">
      <c r="BR3115" s="110"/>
      <c r="CX3115" s="97"/>
    </row>
    <row r="3116" spans="70:102" s="96" customFormat="1">
      <c r="BR3116" s="110"/>
      <c r="CX3116" s="97"/>
    </row>
    <row r="3117" spans="70:102" s="96" customFormat="1">
      <c r="BR3117" s="110"/>
      <c r="CX3117" s="97"/>
    </row>
    <row r="3118" spans="70:102" s="96" customFormat="1">
      <c r="BR3118" s="110"/>
      <c r="CX3118" s="97"/>
    </row>
    <row r="3119" spans="70:102" s="96" customFormat="1">
      <c r="BR3119" s="110"/>
      <c r="CX3119" s="97"/>
    </row>
    <row r="3120" spans="70:102" s="96" customFormat="1">
      <c r="BR3120" s="110"/>
      <c r="CX3120" s="97"/>
    </row>
    <row r="3121" spans="70:102" s="96" customFormat="1">
      <c r="BR3121" s="110"/>
      <c r="CX3121" s="97"/>
    </row>
    <row r="3122" spans="70:102" s="96" customFormat="1">
      <c r="BR3122" s="110"/>
      <c r="CX3122" s="97"/>
    </row>
    <row r="3123" spans="70:102" s="96" customFormat="1">
      <c r="BR3123" s="110"/>
      <c r="CX3123" s="97"/>
    </row>
    <row r="3124" spans="70:102" s="96" customFormat="1">
      <c r="BR3124" s="110"/>
      <c r="CX3124" s="97"/>
    </row>
    <row r="3125" spans="70:102" s="96" customFormat="1">
      <c r="BR3125" s="110"/>
      <c r="CX3125" s="97"/>
    </row>
    <row r="3126" spans="70:102" s="96" customFormat="1">
      <c r="BR3126" s="110"/>
      <c r="CX3126" s="97"/>
    </row>
    <row r="3127" spans="70:102" s="96" customFormat="1">
      <c r="BR3127" s="110"/>
      <c r="CX3127" s="97"/>
    </row>
    <row r="3128" spans="70:102" s="96" customFormat="1">
      <c r="BR3128" s="110"/>
      <c r="CX3128" s="97"/>
    </row>
    <row r="3129" spans="70:102" s="96" customFormat="1">
      <c r="BR3129" s="110"/>
      <c r="CX3129" s="97"/>
    </row>
    <row r="3130" spans="70:102" s="96" customFormat="1">
      <c r="BR3130" s="110"/>
      <c r="CX3130" s="97"/>
    </row>
    <row r="3131" spans="70:102" s="96" customFormat="1">
      <c r="BR3131" s="110"/>
      <c r="CX3131" s="97"/>
    </row>
    <row r="3132" spans="70:102" s="96" customFormat="1">
      <c r="BR3132" s="110"/>
      <c r="CX3132" s="97"/>
    </row>
    <row r="3133" spans="70:102" s="96" customFormat="1">
      <c r="BR3133" s="110"/>
      <c r="CX3133" s="97"/>
    </row>
    <row r="3134" spans="70:102" s="96" customFormat="1">
      <c r="BR3134" s="110"/>
      <c r="CX3134" s="97"/>
    </row>
    <row r="3135" spans="70:102" s="96" customFormat="1">
      <c r="BR3135" s="110"/>
      <c r="CX3135" s="97"/>
    </row>
    <row r="3136" spans="70:102" s="96" customFormat="1">
      <c r="BR3136" s="110"/>
      <c r="CX3136" s="97"/>
    </row>
    <row r="3137" spans="70:102" s="96" customFormat="1">
      <c r="BR3137" s="110"/>
      <c r="CX3137" s="97"/>
    </row>
    <row r="3138" spans="70:102" s="96" customFormat="1">
      <c r="BR3138" s="110"/>
      <c r="CX3138" s="97"/>
    </row>
    <row r="3139" spans="70:102" s="96" customFormat="1">
      <c r="BR3139" s="110"/>
      <c r="CX3139" s="97"/>
    </row>
    <row r="3140" spans="70:102" s="96" customFormat="1">
      <c r="BR3140" s="110"/>
      <c r="CX3140" s="97"/>
    </row>
    <row r="3141" spans="70:102" s="96" customFormat="1">
      <c r="BR3141" s="110"/>
      <c r="CX3141" s="97"/>
    </row>
    <row r="3142" spans="70:102" s="96" customFormat="1">
      <c r="BR3142" s="110"/>
      <c r="CX3142" s="97"/>
    </row>
    <row r="3143" spans="70:102" s="96" customFormat="1">
      <c r="BR3143" s="110"/>
      <c r="CX3143" s="97"/>
    </row>
    <row r="3144" spans="70:102" s="96" customFormat="1">
      <c r="BR3144" s="110"/>
      <c r="CX3144" s="97"/>
    </row>
    <row r="3145" spans="70:102" s="96" customFormat="1">
      <c r="BR3145" s="110"/>
      <c r="CX3145" s="97"/>
    </row>
    <row r="3146" spans="70:102" s="96" customFormat="1">
      <c r="BR3146" s="110"/>
      <c r="CX3146" s="97"/>
    </row>
    <row r="3147" spans="70:102" s="96" customFormat="1">
      <c r="BR3147" s="110"/>
      <c r="CX3147" s="97"/>
    </row>
    <row r="3148" spans="70:102" s="96" customFormat="1">
      <c r="BR3148" s="110"/>
      <c r="CX3148" s="97"/>
    </row>
    <row r="3149" spans="70:102" s="96" customFormat="1">
      <c r="BR3149" s="110"/>
      <c r="CX3149" s="97"/>
    </row>
    <row r="3150" spans="70:102" s="96" customFormat="1">
      <c r="BR3150" s="110"/>
      <c r="CX3150" s="97"/>
    </row>
    <row r="3151" spans="70:102" s="96" customFormat="1">
      <c r="BR3151" s="110"/>
      <c r="CX3151" s="97"/>
    </row>
    <row r="3152" spans="70:102" s="96" customFormat="1">
      <c r="BR3152" s="110"/>
      <c r="CX3152" s="97"/>
    </row>
    <row r="3153" spans="70:102" s="96" customFormat="1">
      <c r="BR3153" s="110"/>
      <c r="CX3153" s="97"/>
    </row>
    <row r="3154" spans="70:102" s="96" customFormat="1">
      <c r="BR3154" s="110"/>
      <c r="CX3154" s="97"/>
    </row>
    <row r="3155" spans="70:102" s="96" customFormat="1">
      <c r="BR3155" s="110"/>
      <c r="CX3155" s="97"/>
    </row>
    <row r="3156" spans="70:102" s="96" customFormat="1">
      <c r="BR3156" s="110"/>
      <c r="CX3156" s="97"/>
    </row>
    <row r="3157" spans="70:102" s="96" customFormat="1">
      <c r="BR3157" s="110"/>
      <c r="CX3157" s="97"/>
    </row>
    <row r="3158" spans="70:102" s="96" customFormat="1">
      <c r="BR3158" s="110"/>
      <c r="CX3158" s="97"/>
    </row>
    <row r="3159" spans="70:102" s="96" customFormat="1">
      <c r="BR3159" s="110"/>
      <c r="CX3159" s="97"/>
    </row>
    <row r="3160" spans="70:102" s="96" customFormat="1">
      <c r="BR3160" s="110"/>
      <c r="CX3160" s="97"/>
    </row>
    <row r="3161" spans="70:102" s="96" customFormat="1">
      <c r="BR3161" s="110"/>
      <c r="CX3161" s="97"/>
    </row>
    <row r="3162" spans="70:102" s="96" customFormat="1">
      <c r="BR3162" s="110"/>
      <c r="CX3162" s="97"/>
    </row>
    <row r="3163" spans="70:102" s="96" customFormat="1">
      <c r="BR3163" s="110"/>
      <c r="CX3163" s="97"/>
    </row>
    <row r="3164" spans="70:102" s="96" customFormat="1">
      <c r="BR3164" s="110"/>
      <c r="CX3164" s="97"/>
    </row>
    <row r="3165" spans="70:102" s="96" customFormat="1">
      <c r="BR3165" s="110"/>
      <c r="CX3165" s="97"/>
    </row>
    <row r="3166" spans="70:102" s="96" customFormat="1">
      <c r="BR3166" s="110"/>
      <c r="CX3166" s="97"/>
    </row>
    <row r="3167" spans="70:102" s="96" customFormat="1">
      <c r="BR3167" s="110"/>
      <c r="CX3167" s="97"/>
    </row>
    <row r="3168" spans="70:102" s="96" customFormat="1">
      <c r="BR3168" s="110"/>
      <c r="CX3168" s="97"/>
    </row>
    <row r="3169" spans="70:102" s="96" customFormat="1">
      <c r="BR3169" s="110"/>
      <c r="CX3169" s="97"/>
    </row>
    <row r="3170" spans="70:102" s="96" customFormat="1">
      <c r="BR3170" s="110"/>
      <c r="CX3170" s="97"/>
    </row>
    <row r="3171" spans="70:102" s="96" customFormat="1">
      <c r="BR3171" s="110"/>
      <c r="CX3171" s="97"/>
    </row>
    <row r="3172" spans="70:102" s="96" customFormat="1">
      <c r="BR3172" s="110"/>
      <c r="CX3172" s="97"/>
    </row>
    <row r="3173" spans="70:102" s="96" customFormat="1">
      <c r="BR3173" s="110"/>
      <c r="CX3173" s="97"/>
    </row>
    <row r="3174" spans="70:102" s="96" customFormat="1">
      <c r="BR3174" s="110"/>
      <c r="CX3174" s="97"/>
    </row>
    <row r="3175" spans="70:102" s="96" customFormat="1">
      <c r="BR3175" s="110"/>
      <c r="CX3175" s="97"/>
    </row>
    <row r="3176" spans="70:102" s="96" customFormat="1">
      <c r="BR3176" s="110"/>
      <c r="CX3176" s="97"/>
    </row>
    <row r="3177" spans="70:102" s="96" customFormat="1">
      <c r="BR3177" s="110"/>
      <c r="CX3177" s="97"/>
    </row>
    <row r="3178" spans="70:102" s="96" customFormat="1">
      <c r="BR3178" s="110"/>
      <c r="CX3178" s="97"/>
    </row>
    <row r="3179" spans="70:102" s="96" customFormat="1">
      <c r="BR3179" s="110"/>
      <c r="CX3179" s="97"/>
    </row>
    <row r="3180" spans="70:102" s="96" customFormat="1">
      <c r="BR3180" s="110"/>
      <c r="CX3180" s="97"/>
    </row>
    <row r="3181" spans="70:102" s="96" customFormat="1">
      <c r="BR3181" s="110"/>
      <c r="CX3181" s="97"/>
    </row>
    <row r="3182" spans="70:102" s="96" customFormat="1">
      <c r="BR3182" s="110"/>
      <c r="CX3182" s="97"/>
    </row>
    <row r="3183" spans="70:102" s="96" customFormat="1">
      <c r="BR3183" s="110"/>
      <c r="CX3183" s="97"/>
    </row>
    <row r="3184" spans="70:102" s="96" customFormat="1">
      <c r="BR3184" s="110"/>
      <c r="CX3184" s="97"/>
    </row>
    <row r="3185" spans="70:102" s="96" customFormat="1">
      <c r="BR3185" s="110"/>
      <c r="CX3185" s="97"/>
    </row>
    <row r="3186" spans="70:102" s="96" customFormat="1">
      <c r="BR3186" s="110"/>
      <c r="CX3186" s="97"/>
    </row>
    <row r="3187" spans="70:102" s="96" customFormat="1">
      <c r="BR3187" s="110"/>
      <c r="CX3187" s="97"/>
    </row>
    <row r="3188" spans="70:102" s="96" customFormat="1">
      <c r="BR3188" s="110"/>
      <c r="CX3188" s="97"/>
    </row>
    <row r="3189" spans="70:102" s="96" customFormat="1">
      <c r="BR3189" s="110"/>
      <c r="CX3189" s="97"/>
    </row>
    <row r="3190" spans="70:102" s="96" customFormat="1">
      <c r="BR3190" s="110"/>
      <c r="CX3190" s="97"/>
    </row>
    <row r="3191" spans="70:102" s="96" customFormat="1">
      <c r="BR3191" s="110"/>
      <c r="CX3191" s="97"/>
    </row>
    <row r="3192" spans="70:102" s="96" customFormat="1">
      <c r="BR3192" s="110"/>
      <c r="CX3192" s="97"/>
    </row>
    <row r="3193" spans="70:102" s="96" customFormat="1">
      <c r="BR3193" s="110"/>
      <c r="CX3193" s="97"/>
    </row>
    <row r="3194" spans="70:102" s="96" customFormat="1">
      <c r="BR3194" s="110"/>
      <c r="CX3194" s="97"/>
    </row>
    <row r="3195" spans="70:102" s="96" customFormat="1">
      <c r="BR3195" s="110"/>
      <c r="CX3195" s="97"/>
    </row>
    <row r="3196" spans="70:102" s="96" customFormat="1">
      <c r="BR3196" s="110"/>
      <c r="CX3196" s="97"/>
    </row>
    <row r="3197" spans="70:102" s="96" customFormat="1">
      <c r="BR3197" s="110"/>
      <c r="CX3197" s="97"/>
    </row>
    <row r="3198" spans="70:102" s="96" customFormat="1">
      <c r="BR3198" s="110"/>
      <c r="CX3198" s="97"/>
    </row>
    <row r="3199" spans="70:102" s="96" customFormat="1">
      <c r="BR3199" s="110"/>
      <c r="CX3199" s="97"/>
    </row>
    <row r="3200" spans="70:102" s="96" customFormat="1">
      <c r="BR3200" s="110"/>
      <c r="CX3200" s="97"/>
    </row>
    <row r="3201" spans="70:102" s="96" customFormat="1">
      <c r="BR3201" s="110"/>
      <c r="CX3201" s="97"/>
    </row>
    <row r="3202" spans="70:102" s="96" customFormat="1">
      <c r="BR3202" s="110"/>
      <c r="CX3202" s="97"/>
    </row>
    <row r="3203" spans="70:102" s="96" customFormat="1">
      <c r="BR3203" s="110"/>
      <c r="CX3203" s="97"/>
    </row>
    <row r="3204" spans="70:102" s="96" customFormat="1">
      <c r="BR3204" s="110"/>
      <c r="CX3204" s="97"/>
    </row>
    <row r="3205" spans="70:102" s="96" customFormat="1">
      <c r="BR3205" s="110"/>
      <c r="CX3205" s="97"/>
    </row>
    <row r="3206" spans="70:102" s="96" customFormat="1">
      <c r="BR3206" s="110"/>
      <c r="CX3206" s="97"/>
    </row>
    <row r="3207" spans="70:102" s="96" customFormat="1">
      <c r="BR3207" s="110"/>
      <c r="CX3207" s="97"/>
    </row>
    <row r="3208" spans="70:102" s="96" customFormat="1">
      <c r="BR3208" s="110"/>
      <c r="CX3208" s="97"/>
    </row>
    <row r="3209" spans="70:102" s="96" customFormat="1">
      <c r="BR3209" s="110"/>
      <c r="CX3209" s="97"/>
    </row>
    <row r="3210" spans="70:102" s="96" customFormat="1">
      <c r="BR3210" s="110"/>
      <c r="CX3210" s="97"/>
    </row>
    <row r="3211" spans="70:102" s="96" customFormat="1">
      <c r="BR3211" s="110"/>
      <c r="CX3211" s="97"/>
    </row>
    <row r="3212" spans="70:102" s="96" customFormat="1">
      <c r="BR3212" s="110"/>
      <c r="CX3212" s="97"/>
    </row>
    <row r="3213" spans="70:102" s="96" customFormat="1">
      <c r="BR3213" s="110"/>
      <c r="CX3213" s="97"/>
    </row>
    <row r="3214" spans="70:102" s="96" customFormat="1">
      <c r="BR3214" s="110"/>
      <c r="CX3214" s="97"/>
    </row>
    <row r="3215" spans="70:102" s="96" customFormat="1">
      <c r="BR3215" s="110"/>
      <c r="CX3215" s="97"/>
    </row>
    <row r="3216" spans="70:102" s="96" customFormat="1">
      <c r="BR3216" s="110"/>
      <c r="CX3216" s="97"/>
    </row>
    <row r="3217" spans="70:102" s="96" customFormat="1">
      <c r="BR3217" s="110"/>
      <c r="CX3217" s="97"/>
    </row>
    <row r="3218" spans="70:102" s="96" customFormat="1">
      <c r="BR3218" s="110"/>
      <c r="CX3218" s="97"/>
    </row>
    <row r="3219" spans="70:102" s="96" customFormat="1">
      <c r="BR3219" s="110"/>
      <c r="CX3219" s="97"/>
    </row>
    <row r="3220" spans="70:102" s="96" customFormat="1">
      <c r="BR3220" s="110"/>
      <c r="CX3220" s="97"/>
    </row>
    <row r="3221" spans="70:102" s="96" customFormat="1">
      <c r="BR3221" s="110"/>
      <c r="CX3221" s="97"/>
    </row>
    <row r="3222" spans="70:102" s="96" customFormat="1">
      <c r="BR3222" s="110"/>
      <c r="CX3222" s="97"/>
    </row>
    <row r="3223" spans="70:102" s="96" customFormat="1">
      <c r="BR3223" s="110"/>
      <c r="CX3223" s="97"/>
    </row>
    <row r="3224" spans="70:102" s="96" customFormat="1">
      <c r="BR3224" s="110"/>
      <c r="CX3224" s="97"/>
    </row>
    <row r="3225" spans="70:102" s="96" customFormat="1">
      <c r="BR3225" s="110"/>
      <c r="CX3225" s="97"/>
    </row>
    <row r="3226" spans="70:102" s="96" customFormat="1">
      <c r="BR3226" s="110"/>
      <c r="CX3226" s="97"/>
    </row>
    <row r="3227" spans="70:102" s="96" customFormat="1">
      <c r="BR3227" s="110"/>
      <c r="CX3227" s="97"/>
    </row>
    <row r="3228" spans="70:102" s="96" customFormat="1">
      <c r="BR3228" s="110"/>
      <c r="CX3228" s="97"/>
    </row>
    <row r="3229" spans="70:102" s="96" customFormat="1">
      <c r="BR3229" s="110"/>
      <c r="CX3229" s="97"/>
    </row>
    <row r="3230" spans="70:102" s="96" customFormat="1">
      <c r="BR3230" s="110"/>
      <c r="CX3230" s="97"/>
    </row>
    <row r="3231" spans="70:102" s="96" customFormat="1">
      <c r="BR3231" s="110"/>
      <c r="CX3231" s="97"/>
    </row>
    <row r="3232" spans="70:102" s="96" customFormat="1">
      <c r="BR3232" s="110"/>
      <c r="CX3232" s="97"/>
    </row>
    <row r="3233" spans="70:102" s="96" customFormat="1">
      <c r="BR3233" s="110"/>
      <c r="CX3233" s="97"/>
    </row>
    <row r="3234" spans="70:102" s="96" customFormat="1">
      <c r="BR3234" s="110"/>
      <c r="CX3234" s="97"/>
    </row>
    <row r="3235" spans="70:102" s="96" customFormat="1">
      <c r="BR3235" s="110"/>
      <c r="CX3235" s="97"/>
    </row>
    <row r="3236" spans="70:102" s="96" customFormat="1">
      <c r="BR3236" s="110"/>
      <c r="CX3236" s="97"/>
    </row>
    <row r="3237" spans="70:102" s="96" customFormat="1">
      <c r="BR3237" s="110"/>
      <c r="CX3237" s="97"/>
    </row>
    <row r="3238" spans="70:102" s="96" customFormat="1">
      <c r="BR3238" s="110"/>
      <c r="CX3238" s="97"/>
    </row>
    <row r="3239" spans="70:102" s="96" customFormat="1">
      <c r="BR3239" s="110"/>
      <c r="CX3239" s="97"/>
    </row>
    <row r="3240" spans="70:102" s="96" customFormat="1">
      <c r="BR3240" s="110"/>
      <c r="CX3240" s="97"/>
    </row>
    <row r="3241" spans="70:102" s="96" customFormat="1">
      <c r="BR3241" s="110"/>
      <c r="CX3241" s="97"/>
    </row>
    <row r="3242" spans="70:102" s="96" customFormat="1">
      <c r="BR3242" s="110"/>
      <c r="CX3242" s="97"/>
    </row>
    <row r="3243" spans="70:102" s="96" customFormat="1">
      <c r="BR3243" s="110"/>
      <c r="CX3243" s="97"/>
    </row>
    <row r="3244" spans="70:102" s="96" customFormat="1">
      <c r="BR3244" s="110"/>
      <c r="CX3244" s="97"/>
    </row>
    <row r="3245" spans="70:102" s="96" customFormat="1">
      <c r="BR3245" s="110"/>
      <c r="CX3245" s="97"/>
    </row>
    <row r="3246" spans="70:102" s="96" customFormat="1">
      <c r="BR3246" s="110"/>
      <c r="CX3246" s="97"/>
    </row>
    <row r="3247" spans="70:102" s="96" customFormat="1">
      <c r="BR3247" s="110"/>
      <c r="CX3247" s="97"/>
    </row>
    <row r="3248" spans="70:102" s="96" customFormat="1">
      <c r="BR3248" s="110"/>
      <c r="CX3248" s="97"/>
    </row>
    <row r="3249" spans="70:102" s="96" customFormat="1">
      <c r="BR3249" s="110"/>
      <c r="CX3249" s="97"/>
    </row>
    <row r="3250" spans="70:102" s="96" customFormat="1">
      <c r="BR3250" s="110"/>
      <c r="CX3250" s="97"/>
    </row>
    <row r="3251" spans="70:102" s="96" customFormat="1">
      <c r="BR3251" s="110"/>
      <c r="CX3251" s="97"/>
    </row>
    <row r="3252" spans="70:102" s="96" customFormat="1">
      <c r="BR3252" s="110"/>
      <c r="CX3252" s="97"/>
    </row>
    <row r="3253" spans="70:102" s="96" customFormat="1">
      <c r="BR3253" s="110"/>
      <c r="CX3253" s="97"/>
    </row>
    <row r="3254" spans="70:102" s="96" customFormat="1">
      <c r="BR3254" s="110"/>
      <c r="CX3254" s="97"/>
    </row>
    <row r="3255" spans="70:102" s="96" customFormat="1">
      <c r="BR3255" s="110"/>
      <c r="CX3255" s="97"/>
    </row>
    <row r="3256" spans="70:102" s="96" customFormat="1">
      <c r="BR3256" s="110"/>
      <c r="CX3256" s="97"/>
    </row>
    <row r="3257" spans="70:102" s="96" customFormat="1">
      <c r="BR3257" s="110"/>
      <c r="CX3257" s="97"/>
    </row>
    <row r="3258" spans="70:102" s="96" customFormat="1">
      <c r="BR3258" s="110"/>
      <c r="CX3258" s="97"/>
    </row>
    <row r="3259" spans="70:102" s="96" customFormat="1">
      <c r="BR3259" s="110"/>
      <c r="CX3259" s="97"/>
    </row>
    <row r="3260" spans="70:102" s="96" customFormat="1">
      <c r="BR3260" s="110"/>
      <c r="CX3260" s="97"/>
    </row>
    <row r="3261" spans="70:102" s="96" customFormat="1">
      <c r="BR3261" s="110"/>
      <c r="CX3261" s="97"/>
    </row>
    <row r="3262" spans="70:102" s="96" customFormat="1">
      <c r="BR3262" s="110"/>
      <c r="CX3262" s="97"/>
    </row>
    <row r="3263" spans="70:102" s="96" customFormat="1">
      <c r="BR3263" s="110"/>
      <c r="CX3263" s="97"/>
    </row>
    <row r="3264" spans="70:102" s="96" customFormat="1">
      <c r="BR3264" s="110"/>
      <c r="CX3264" s="97"/>
    </row>
    <row r="3265" spans="70:102" s="96" customFormat="1">
      <c r="BR3265" s="110"/>
      <c r="CX3265" s="97"/>
    </row>
    <row r="3266" spans="70:102" s="96" customFormat="1">
      <c r="BR3266" s="110"/>
      <c r="CX3266" s="97"/>
    </row>
    <row r="3267" spans="70:102" s="96" customFormat="1">
      <c r="BR3267" s="110"/>
      <c r="CX3267" s="97"/>
    </row>
    <row r="3268" spans="70:102" s="96" customFormat="1">
      <c r="BR3268" s="110"/>
      <c r="CX3268" s="97"/>
    </row>
    <row r="3269" spans="70:102" s="96" customFormat="1">
      <c r="BR3269" s="110"/>
      <c r="CX3269" s="97"/>
    </row>
    <row r="3270" spans="70:102" s="96" customFormat="1">
      <c r="BR3270" s="110"/>
      <c r="CX3270" s="97"/>
    </row>
    <row r="3271" spans="70:102" s="96" customFormat="1">
      <c r="BR3271" s="110"/>
      <c r="CX3271" s="97"/>
    </row>
    <row r="3272" spans="70:102" s="96" customFormat="1">
      <c r="BR3272" s="110"/>
      <c r="CX3272" s="97"/>
    </row>
    <row r="3273" spans="70:102" s="96" customFormat="1">
      <c r="BR3273" s="110"/>
      <c r="CX3273" s="97"/>
    </row>
    <row r="3274" spans="70:102" s="96" customFormat="1">
      <c r="BR3274" s="110"/>
      <c r="CX3274" s="97"/>
    </row>
    <row r="3275" spans="70:102" s="96" customFormat="1">
      <c r="BR3275" s="110"/>
      <c r="CX3275" s="97"/>
    </row>
    <row r="3276" spans="70:102" s="96" customFormat="1">
      <c r="BR3276" s="110"/>
      <c r="CX3276" s="97"/>
    </row>
    <row r="3277" spans="70:102" s="96" customFormat="1">
      <c r="BR3277" s="110"/>
      <c r="CX3277" s="97"/>
    </row>
    <row r="3278" spans="70:102" s="96" customFormat="1">
      <c r="BR3278" s="110"/>
      <c r="CX3278" s="97"/>
    </row>
    <row r="3279" spans="70:102" s="96" customFormat="1">
      <c r="BR3279" s="110"/>
      <c r="CX3279" s="97"/>
    </row>
    <row r="3280" spans="70:102" s="96" customFormat="1">
      <c r="BR3280" s="110"/>
      <c r="CX3280" s="97"/>
    </row>
    <row r="3281" spans="70:102" s="96" customFormat="1">
      <c r="BR3281" s="110"/>
      <c r="CX3281" s="97"/>
    </row>
    <row r="3282" spans="70:102" s="96" customFormat="1">
      <c r="BR3282" s="110"/>
      <c r="CX3282" s="97"/>
    </row>
    <row r="3283" spans="70:102" s="96" customFormat="1">
      <c r="BR3283" s="110"/>
      <c r="CX3283" s="97"/>
    </row>
    <row r="3284" spans="70:102" s="96" customFormat="1">
      <c r="BR3284" s="110"/>
      <c r="CX3284" s="97"/>
    </row>
    <row r="3285" spans="70:102" s="96" customFormat="1">
      <c r="BR3285" s="110"/>
      <c r="CX3285" s="97"/>
    </row>
    <row r="3286" spans="70:102" s="96" customFormat="1">
      <c r="BR3286" s="110"/>
      <c r="CX3286" s="97"/>
    </row>
    <row r="3287" spans="70:102" s="96" customFormat="1">
      <c r="BR3287" s="110"/>
      <c r="CX3287" s="97"/>
    </row>
    <row r="3288" spans="70:102" s="96" customFormat="1">
      <c r="BR3288" s="110"/>
      <c r="CX3288" s="97"/>
    </row>
    <row r="3289" spans="70:102" s="96" customFormat="1">
      <c r="BR3289" s="110"/>
      <c r="CX3289" s="97"/>
    </row>
    <row r="3290" spans="70:102" s="96" customFormat="1">
      <c r="BR3290" s="110"/>
      <c r="CX3290" s="97"/>
    </row>
    <row r="3291" spans="70:102" s="96" customFormat="1">
      <c r="BR3291" s="110"/>
      <c r="CX3291" s="97"/>
    </row>
    <row r="3292" spans="70:102" s="96" customFormat="1">
      <c r="BR3292" s="110"/>
      <c r="CX3292" s="97"/>
    </row>
    <row r="3293" spans="70:102" s="96" customFormat="1">
      <c r="BR3293" s="110"/>
      <c r="CX3293" s="97"/>
    </row>
    <row r="3294" spans="70:102" s="96" customFormat="1">
      <c r="BR3294" s="110"/>
      <c r="CX3294" s="97"/>
    </row>
    <row r="3295" spans="70:102" s="96" customFormat="1">
      <c r="BR3295" s="110"/>
      <c r="CX3295" s="97"/>
    </row>
    <row r="3296" spans="70:102" s="96" customFormat="1">
      <c r="BR3296" s="110"/>
      <c r="CX3296" s="97"/>
    </row>
    <row r="3297" spans="70:102" s="96" customFormat="1">
      <c r="BR3297" s="110"/>
      <c r="CX3297" s="97"/>
    </row>
    <row r="3298" spans="70:102" s="96" customFormat="1">
      <c r="BR3298" s="110"/>
      <c r="CX3298" s="97"/>
    </row>
    <row r="3299" spans="70:102" s="96" customFormat="1">
      <c r="BR3299" s="110"/>
      <c r="CX3299" s="97"/>
    </row>
    <row r="3300" spans="70:102" s="96" customFormat="1">
      <c r="BR3300" s="110"/>
      <c r="CX3300" s="97"/>
    </row>
    <row r="3301" spans="70:102" s="96" customFormat="1">
      <c r="BR3301" s="110"/>
      <c r="CX3301" s="97"/>
    </row>
    <row r="3302" spans="70:102" s="96" customFormat="1">
      <c r="BR3302" s="110"/>
      <c r="CX3302" s="97"/>
    </row>
    <row r="3303" spans="70:102" s="96" customFormat="1">
      <c r="BR3303" s="110"/>
      <c r="CX3303" s="97"/>
    </row>
    <row r="3304" spans="70:102" s="96" customFormat="1">
      <c r="BR3304" s="110"/>
      <c r="CX3304" s="97"/>
    </row>
    <row r="3305" spans="70:102" s="96" customFormat="1">
      <c r="BR3305" s="110"/>
      <c r="CX3305" s="97"/>
    </row>
    <row r="3306" spans="70:102" s="96" customFormat="1">
      <c r="BR3306" s="110"/>
      <c r="CX3306" s="97"/>
    </row>
    <row r="3307" spans="70:102" s="96" customFormat="1">
      <c r="BR3307" s="110"/>
      <c r="CX3307" s="97"/>
    </row>
    <row r="3308" spans="70:102" s="96" customFormat="1">
      <c r="BR3308" s="110"/>
      <c r="CX3308" s="97"/>
    </row>
    <row r="3309" spans="70:102" s="96" customFormat="1">
      <c r="BR3309" s="110"/>
      <c r="CX3309" s="97"/>
    </row>
    <row r="3310" spans="70:102" s="96" customFormat="1">
      <c r="BR3310" s="110"/>
      <c r="CX3310" s="97"/>
    </row>
    <row r="3311" spans="70:102" s="96" customFormat="1">
      <c r="BR3311" s="110"/>
      <c r="CX3311" s="97"/>
    </row>
    <row r="3312" spans="70:102" s="96" customFormat="1">
      <c r="BR3312" s="110"/>
      <c r="CX3312" s="97"/>
    </row>
    <row r="3313" spans="70:102" s="96" customFormat="1">
      <c r="BR3313" s="110"/>
      <c r="CX3313" s="97"/>
    </row>
    <row r="3314" spans="70:102" s="96" customFormat="1">
      <c r="BR3314" s="110"/>
      <c r="CX3314" s="97"/>
    </row>
    <row r="3315" spans="70:102" s="96" customFormat="1">
      <c r="BR3315" s="110"/>
      <c r="CX3315" s="97"/>
    </row>
    <row r="3316" spans="70:102" s="96" customFormat="1">
      <c r="BR3316" s="110"/>
      <c r="CX3316" s="97"/>
    </row>
    <row r="3317" spans="70:102" s="96" customFormat="1">
      <c r="BR3317" s="110"/>
      <c r="CX3317" s="97"/>
    </row>
    <row r="3318" spans="70:102" s="96" customFormat="1">
      <c r="BR3318" s="110"/>
      <c r="CX3318" s="97"/>
    </row>
    <row r="3319" spans="70:102" s="96" customFormat="1">
      <c r="BR3319" s="110"/>
      <c r="CX3319" s="97"/>
    </row>
    <row r="3320" spans="70:102" s="96" customFormat="1">
      <c r="BR3320" s="110"/>
      <c r="CX3320" s="97"/>
    </row>
    <row r="3321" spans="70:102" s="96" customFormat="1">
      <c r="BR3321" s="110"/>
      <c r="CX3321" s="97"/>
    </row>
    <row r="3322" spans="70:102" s="96" customFormat="1">
      <c r="BR3322" s="110"/>
      <c r="CX3322" s="97"/>
    </row>
    <row r="3323" spans="70:102" s="96" customFormat="1">
      <c r="BR3323" s="110"/>
      <c r="CX3323" s="97"/>
    </row>
    <row r="3324" spans="70:102" s="96" customFormat="1">
      <c r="BR3324" s="110"/>
      <c r="CX3324" s="97"/>
    </row>
    <row r="3325" spans="70:102" s="96" customFormat="1">
      <c r="BR3325" s="110"/>
      <c r="CX3325" s="97"/>
    </row>
    <row r="3326" spans="70:102" s="96" customFormat="1">
      <c r="BR3326" s="110"/>
      <c r="CX3326" s="97"/>
    </row>
    <row r="3327" spans="70:102" s="96" customFormat="1">
      <c r="BR3327" s="110"/>
      <c r="CX3327" s="97"/>
    </row>
    <row r="3328" spans="70:102" s="96" customFormat="1">
      <c r="BR3328" s="110"/>
      <c r="CX3328" s="97"/>
    </row>
    <row r="3329" spans="70:102" s="96" customFormat="1">
      <c r="BR3329" s="110"/>
      <c r="CX3329" s="97"/>
    </row>
    <row r="3330" spans="70:102" s="96" customFormat="1">
      <c r="BR3330" s="110"/>
      <c r="CX3330" s="97"/>
    </row>
    <row r="3331" spans="70:102" s="96" customFormat="1">
      <c r="BR3331" s="110"/>
      <c r="CX3331" s="97"/>
    </row>
    <row r="3332" spans="70:102" s="96" customFormat="1">
      <c r="BR3332" s="110"/>
      <c r="CX3332" s="97"/>
    </row>
    <row r="3333" spans="70:102" s="96" customFormat="1">
      <c r="BR3333" s="110"/>
      <c r="CX3333" s="97"/>
    </row>
    <row r="3334" spans="70:102" s="96" customFormat="1">
      <c r="BR3334" s="110"/>
      <c r="CX3334" s="97"/>
    </row>
    <row r="3335" spans="70:102" s="96" customFormat="1">
      <c r="BR3335" s="110"/>
      <c r="CX3335" s="97"/>
    </row>
    <row r="3336" spans="70:102" s="96" customFormat="1">
      <c r="BR3336" s="110"/>
      <c r="CX3336" s="97"/>
    </row>
    <row r="3337" spans="70:102" s="96" customFormat="1">
      <c r="BR3337" s="110"/>
      <c r="CX3337" s="97"/>
    </row>
    <row r="3338" spans="70:102" s="96" customFormat="1">
      <c r="BR3338" s="110"/>
      <c r="CX3338" s="97"/>
    </row>
    <row r="3339" spans="70:102" s="96" customFormat="1">
      <c r="BR3339" s="110"/>
      <c r="CX3339" s="97"/>
    </row>
    <row r="3340" spans="70:102" s="96" customFormat="1">
      <c r="BR3340" s="110"/>
      <c r="CX3340" s="97"/>
    </row>
    <row r="3341" spans="70:102" s="96" customFormat="1">
      <c r="BR3341" s="110"/>
      <c r="CX3341" s="97"/>
    </row>
    <row r="3342" spans="70:102" s="96" customFormat="1">
      <c r="BR3342" s="110"/>
      <c r="CX3342" s="97"/>
    </row>
    <row r="3343" spans="70:102" s="96" customFormat="1">
      <c r="BR3343" s="110"/>
      <c r="CX3343" s="97"/>
    </row>
    <row r="3344" spans="70:102" s="96" customFormat="1">
      <c r="BR3344" s="110"/>
      <c r="CX3344" s="97"/>
    </row>
    <row r="3345" spans="70:102" s="96" customFormat="1">
      <c r="BR3345" s="110"/>
      <c r="CX3345" s="97"/>
    </row>
    <row r="3346" spans="70:102" s="96" customFormat="1">
      <c r="BR3346" s="110"/>
      <c r="CX3346" s="97"/>
    </row>
    <row r="3347" spans="70:102" s="96" customFormat="1">
      <c r="BR3347" s="110"/>
      <c r="CX3347" s="97"/>
    </row>
    <row r="3348" spans="70:102" s="96" customFormat="1">
      <c r="BR3348" s="110"/>
      <c r="CX3348" s="97"/>
    </row>
    <row r="3349" spans="70:102" s="96" customFormat="1">
      <c r="BR3349" s="110"/>
      <c r="CX3349" s="97"/>
    </row>
    <row r="3350" spans="70:102" s="96" customFormat="1">
      <c r="BR3350" s="110"/>
      <c r="CX3350" s="97"/>
    </row>
    <row r="3351" spans="70:102" s="96" customFormat="1">
      <c r="BR3351" s="110"/>
      <c r="CX3351" s="97"/>
    </row>
    <row r="3352" spans="70:102" s="96" customFormat="1">
      <c r="BR3352" s="110"/>
      <c r="CX3352" s="97"/>
    </row>
    <row r="3353" spans="70:102" s="96" customFormat="1">
      <c r="BR3353" s="110"/>
      <c r="CX3353" s="97"/>
    </row>
    <row r="3354" spans="70:102" s="96" customFormat="1">
      <c r="BR3354" s="110"/>
      <c r="CX3354" s="97"/>
    </row>
    <row r="3355" spans="70:102" s="96" customFormat="1">
      <c r="BR3355" s="110"/>
      <c r="CX3355" s="97"/>
    </row>
    <row r="3356" spans="70:102" s="96" customFormat="1">
      <c r="BR3356" s="110"/>
      <c r="CX3356" s="97"/>
    </row>
    <row r="3357" spans="70:102" s="96" customFormat="1">
      <c r="BR3357" s="110"/>
      <c r="CX3357" s="97"/>
    </row>
    <row r="3358" spans="70:102" s="96" customFormat="1">
      <c r="BR3358" s="110"/>
      <c r="CX3358" s="97"/>
    </row>
    <row r="3359" spans="70:102" s="96" customFormat="1">
      <c r="BR3359" s="110"/>
      <c r="CX3359" s="97"/>
    </row>
    <row r="3360" spans="70:102" s="96" customFormat="1">
      <c r="BR3360" s="110"/>
      <c r="CX3360" s="97"/>
    </row>
    <row r="3361" spans="70:102" s="96" customFormat="1">
      <c r="BR3361" s="110"/>
      <c r="CX3361" s="97"/>
    </row>
    <row r="3362" spans="70:102" s="96" customFormat="1">
      <c r="BR3362" s="110"/>
      <c r="CX3362" s="97"/>
    </row>
    <row r="3363" spans="70:102" s="96" customFormat="1">
      <c r="BR3363" s="110"/>
      <c r="CX3363" s="97"/>
    </row>
    <row r="3364" spans="70:102" s="96" customFormat="1">
      <c r="BR3364" s="110"/>
      <c r="CX3364" s="97"/>
    </row>
    <row r="3365" spans="70:102" s="96" customFormat="1">
      <c r="BR3365" s="110"/>
      <c r="CX3365" s="97"/>
    </row>
    <row r="3366" spans="70:102" s="96" customFormat="1">
      <c r="BR3366" s="110"/>
      <c r="CX3366" s="97"/>
    </row>
    <row r="3367" spans="70:102" s="96" customFormat="1">
      <c r="BR3367" s="110"/>
      <c r="CX3367" s="97"/>
    </row>
    <row r="3368" spans="70:102" s="96" customFormat="1">
      <c r="BR3368" s="110"/>
      <c r="CX3368" s="97"/>
    </row>
    <row r="3369" spans="70:102" s="96" customFormat="1">
      <c r="BR3369" s="110"/>
      <c r="CX3369" s="97"/>
    </row>
    <row r="3370" spans="70:102" s="96" customFormat="1">
      <c r="BR3370" s="110"/>
      <c r="CX3370" s="97"/>
    </row>
    <row r="3371" spans="70:102" s="96" customFormat="1">
      <c r="BR3371" s="110"/>
      <c r="CX3371" s="97"/>
    </row>
    <row r="3372" spans="70:102" s="96" customFormat="1">
      <c r="BR3372" s="110"/>
      <c r="CX3372" s="97"/>
    </row>
    <row r="3373" spans="70:102" s="96" customFormat="1">
      <c r="BR3373" s="110"/>
      <c r="CX3373" s="97"/>
    </row>
    <row r="3374" spans="70:102" s="96" customFormat="1">
      <c r="BR3374" s="110"/>
      <c r="CX3374" s="97"/>
    </row>
    <row r="3375" spans="70:102" s="96" customFormat="1">
      <c r="BR3375" s="110"/>
      <c r="CX3375" s="97"/>
    </row>
    <row r="3376" spans="70:102" s="96" customFormat="1">
      <c r="BR3376" s="110"/>
      <c r="CX3376" s="97"/>
    </row>
    <row r="3377" spans="70:102" s="96" customFormat="1">
      <c r="BR3377" s="110"/>
      <c r="CX3377" s="97"/>
    </row>
    <row r="3378" spans="70:102" s="96" customFormat="1">
      <c r="BR3378" s="110"/>
      <c r="CX3378" s="97"/>
    </row>
    <row r="3379" spans="70:102" s="96" customFormat="1">
      <c r="BR3379" s="110"/>
      <c r="CX3379" s="97"/>
    </row>
    <row r="3380" spans="70:102" s="96" customFormat="1">
      <c r="BR3380" s="110"/>
      <c r="CX3380" s="97"/>
    </row>
    <row r="3381" spans="70:102" s="96" customFormat="1">
      <c r="BR3381" s="110"/>
      <c r="CX3381" s="97"/>
    </row>
    <row r="3382" spans="70:102" s="96" customFormat="1">
      <c r="BR3382" s="110"/>
      <c r="CX3382" s="97"/>
    </row>
    <row r="3383" spans="70:102" s="96" customFormat="1">
      <c r="BR3383" s="110"/>
      <c r="CX3383" s="97"/>
    </row>
    <row r="3384" spans="70:102" s="96" customFormat="1">
      <c r="BR3384" s="110"/>
      <c r="CX3384" s="97"/>
    </row>
    <row r="3385" spans="70:102" s="96" customFormat="1">
      <c r="BR3385" s="110"/>
      <c r="CX3385" s="97"/>
    </row>
    <row r="3386" spans="70:102" s="96" customFormat="1">
      <c r="BR3386" s="110"/>
      <c r="CX3386" s="97"/>
    </row>
    <row r="3387" spans="70:102" s="96" customFormat="1">
      <c r="BR3387" s="110"/>
      <c r="CX3387" s="97"/>
    </row>
    <row r="3388" spans="70:102" s="96" customFormat="1">
      <c r="BR3388" s="110"/>
      <c r="CX3388" s="97"/>
    </row>
    <row r="3389" spans="70:102" s="96" customFormat="1">
      <c r="BR3389" s="110"/>
      <c r="CX3389" s="97"/>
    </row>
    <row r="3390" spans="70:102" s="96" customFormat="1">
      <c r="BR3390" s="110"/>
      <c r="CX3390" s="97"/>
    </row>
    <row r="3391" spans="70:102" s="96" customFormat="1">
      <c r="BR3391" s="110"/>
      <c r="CX3391" s="97"/>
    </row>
    <row r="3392" spans="70:102" s="96" customFormat="1">
      <c r="BR3392" s="110"/>
      <c r="CX3392" s="97"/>
    </row>
    <row r="3393" spans="70:102" s="96" customFormat="1">
      <c r="BR3393" s="110"/>
      <c r="CX3393" s="97"/>
    </row>
    <row r="3394" spans="70:102" s="96" customFormat="1">
      <c r="BR3394" s="110"/>
      <c r="CX3394" s="97"/>
    </row>
    <row r="3395" spans="70:102" s="96" customFormat="1">
      <c r="BR3395" s="110"/>
      <c r="CX3395" s="97"/>
    </row>
    <row r="3396" spans="70:102" s="96" customFormat="1">
      <c r="BR3396" s="110"/>
      <c r="CX3396" s="97"/>
    </row>
    <row r="3397" spans="70:102" s="96" customFormat="1">
      <c r="BR3397" s="110"/>
      <c r="CX3397" s="97"/>
    </row>
    <row r="3398" spans="70:102" s="96" customFormat="1">
      <c r="BR3398" s="110"/>
      <c r="CX3398" s="97"/>
    </row>
    <row r="3399" spans="70:102" s="96" customFormat="1">
      <c r="BR3399" s="110"/>
      <c r="CX3399" s="97"/>
    </row>
    <row r="3400" spans="70:102" s="96" customFormat="1">
      <c r="BR3400" s="110"/>
      <c r="CX3400" s="97"/>
    </row>
    <row r="3401" spans="70:102" s="96" customFormat="1">
      <c r="BR3401" s="110"/>
      <c r="CX3401" s="97"/>
    </row>
    <row r="3402" spans="70:102" s="96" customFormat="1">
      <c r="BR3402" s="110"/>
      <c r="CX3402" s="97"/>
    </row>
    <row r="3403" spans="70:102" s="96" customFormat="1">
      <c r="BR3403" s="110"/>
      <c r="CX3403" s="97"/>
    </row>
    <row r="3404" spans="70:102" s="96" customFormat="1">
      <c r="BR3404" s="110"/>
      <c r="CX3404" s="97"/>
    </row>
    <row r="3405" spans="70:102" s="96" customFormat="1">
      <c r="BR3405" s="110"/>
      <c r="CX3405" s="97"/>
    </row>
    <row r="3406" spans="70:102" s="96" customFormat="1">
      <c r="BR3406" s="110"/>
      <c r="CX3406" s="97"/>
    </row>
    <row r="3407" spans="70:102" s="96" customFormat="1">
      <c r="BR3407" s="110"/>
      <c r="CX3407" s="97"/>
    </row>
    <row r="3408" spans="70:102" s="96" customFormat="1">
      <c r="BR3408" s="110"/>
      <c r="CX3408" s="97"/>
    </row>
    <row r="3409" spans="70:102" s="96" customFormat="1">
      <c r="BR3409" s="110"/>
      <c r="CX3409" s="97"/>
    </row>
    <row r="3410" spans="70:102" s="96" customFormat="1">
      <c r="BR3410" s="110"/>
      <c r="CX3410" s="97"/>
    </row>
    <row r="3411" spans="70:102" s="96" customFormat="1">
      <c r="BR3411" s="110"/>
      <c r="CX3411" s="97"/>
    </row>
    <row r="3412" spans="70:102" s="96" customFormat="1">
      <c r="BR3412" s="110"/>
      <c r="CX3412" s="97"/>
    </row>
    <row r="3413" spans="70:102" s="96" customFormat="1">
      <c r="BR3413" s="110"/>
      <c r="CX3413" s="97"/>
    </row>
    <row r="3414" spans="70:102" s="96" customFormat="1">
      <c r="BR3414" s="110"/>
      <c r="CX3414" s="97"/>
    </row>
    <row r="3415" spans="70:102" s="96" customFormat="1">
      <c r="BR3415" s="110"/>
      <c r="CX3415" s="97"/>
    </row>
    <row r="3416" spans="70:102" s="96" customFormat="1">
      <c r="BR3416" s="110"/>
      <c r="CX3416" s="97"/>
    </row>
    <row r="3417" spans="70:102" s="96" customFormat="1">
      <c r="BR3417" s="110"/>
      <c r="CX3417" s="97"/>
    </row>
    <row r="3418" spans="70:102" s="96" customFormat="1">
      <c r="BR3418" s="110"/>
      <c r="CX3418" s="97"/>
    </row>
    <row r="3419" spans="70:102" s="96" customFormat="1">
      <c r="BR3419" s="110"/>
      <c r="CX3419" s="97"/>
    </row>
    <row r="3420" spans="70:102" s="96" customFormat="1">
      <c r="BR3420" s="110"/>
      <c r="CX3420" s="97"/>
    </row>
    <row r="3421" spans="70:102" s="96" customFormat="1">
      <c r="BR3421" s="110"/>
      <c r="CX3421" s="97"/>
    </row>
    <row r="3422" spans="70:102" s="96" customFormat="1">
      <c r="BR3422" s="110"/>
      <c r="CX3422" s="97"/>
    </row>
    <row r="3423" spans="70:102" s="96" customFormat="1">
      <c r="BR3423" s="110"/>
      <c r="CX3423" s="97"/>
    </row>
    <row r="3424" spans="70:102" s="96" customFormat="1">
      <c r="BR3424" s="110"/>
      <c r="CX3424" s="97"/>
    </row>
    <row r="3425" spans="70:102" s="96" customFormat="1">
      <c r="BR3425" s="110"/>
      <c r="CX3425" s="97"/>
    </row>
    <row r="3426" spans="70:102" s="96" customFormat="1">
      <c r="BR3426" s="110"/>
      <c r="CX3426" s="97"/>
    </row>
    <row r="3427" spans="70:102" s="96" customFormat="1">
      <c r="BR3427" s="110"/>
      <c r="CX3427" s="97"/>
    </row>
    <row r="3428" spans="70:102" s="96" customFormat="1">
      <c r="BR3428" s="110"/>
      <c r="CX3428" s="97"/>
    </row>
    <row r="3429" spans="70:102" s="96" customFormat="1">
      <c r="BR3429" s="110"/>
      <c r="CX3429" s="97"/>
    </row>
    <row r="3430" spans="70:102" s="96" customFormat="1">
      <c r="BR3430" s="110"/>
      <c r="CX3430" s="97"/>
    </row>
    <row r="3431" spans="70:102" s="96" customFormat="1">
      <c r="BR3431" s="110"/>
      <c r="CX3431" s="97"/>
    </row>
    <row r="3432" spans="70:102" s="96" customFormat="1">
      <c r="BR3432" s="110"/>
      <c r="CX3432" s="97"/>
    </row>
    <row r="3433" spans="70:102" s="96" customFormat="1">
      <c r="BR3433" s="110"/>
      <c r="CX3433" s="97"/>
    </row>
    <row r="3434" spans="70:102" s="96" customFormat="1">
      <c r="BR3434" s="110"/>
      <c r="CX3434" s="97"/>
    </row>
    <row r="3435" spans="70:102" s="96" customFormat="1">
      <c r="BR3435" s="110"/>
      <c r="CX3435" s="97"/>
    </row>
    <row r="3436" spans="70:102" s="96" customFormat="1">
      <c r="BR3436" s="110"/>
      <c r="CX3436" s="97"/>
    </row>
    <row r="3437" spans="70:102" s="96" customFormat="1">
      <c r="BR3437" s="110"/>
      <c r="CX3437" s="97"/>
    </row>
    <row r="3438" spans="70:102" s="96" customFormat="1">
      <c r="BR3438" s="110"/>
      <c r="CX3438" s="97"/>
    </row>
    <row r="3439" spans="70:102" s="96" customFormat="1">
      <c r="BR3439" s="110"/>
      <c r="CX3439" s="97"/>
    </row>
    <row r="3440" spans="70:102" s="96" customFormat="1">
      <c r="BR3440" s="110"/>
      <c r="CX3440" s="97"/>
    </row>
    <row r="3441" spans="70:102" s="96" customFormat="1">
      <c r="BR3441" s="110"/>
      <c r="CX3441" s="97"/>
    </row>
    <row r="3442" spans="70:102" s="96" customFormat="1">
      <c r="BR3442" s="110"/>
      <c r="CX3442" s="97"/>
    </row>
    <row r="3443" spans="70:102" s="96" customFormat="1">
      <c r="BR3443" s="110"/>
      <c r="CX3443" s="97"/>
    </row>
    <row r="3444" spans="70:102" s="96" customFormat="1">
      <c r="BR3444" s="110"/>
      <c r="CX3444" s="97"/>
    </row>
    <row r="3445" spans="70:102" s="96" customFormat="1">
      <c r="BR3445" s="110"/>
      <c r="CX3445" s="97"/>
    </row>
    <row r="3446" spans="70:102" s="96" customFormat="1">
      <c r="BR3446" s="110"/>
      <c r="CX3446" s="97"/>
    </row>
    <row r="3447" spans="70:102" s="96" customFormat="1">
      <c r="BR3447" s="110"/>
      <c r="CX3447" s="97"/>
    </row>
    <row r="3448" spans="70:102" s="96" customFormat="1">
      <c r="BR3448" s="110"/>
      <c r="CX3448" s="97"/>
    </row>
    <row r="3449" spans="70:102" s="96" customFormat="1">
      <c r="BR3449" s="110"/>
      <c r="CX3449" s="97"/>
    </row>
    <row r="3450" spans="70:102" s="96" customFormat="1">
      <c r="BR3450" s="110"/>
      <c r="CX3450" s="97"/>
    </row>
    <row r="3451" spans="70:102" s="96" customFormat="1">
      <c r="BR3451" s="110"/>
      <c r="CX3451" s="97"/>
    </row>
    <row r="3452" spans="70:102" s="96" customFormat="1">
      <c r="BR3452" s="110"/>
      <c r="CX3452" s="97"/>
    </row>
    <row r="3453" spans="70:102" s="96" customFormat="1">
      <c r="BR3453" s="110"/>
      <c r="CX3453" s="97"/>
    </row>
    <row r="3454" spans="70:102" s="96" customFormat="1">
      <c r="BR3454" s="110"/>
      <c r="CX3454" s="97"/>
    </row>
    <row r="3455" spans="70:102" s="96" customFormat="1">
      <c r="BR3455" s="110"/>
      <c r="CX3455" s="97"/>
    </row>
    <row r="3456" spans="70:102" s="96" customFormat="1">
      <c r="BR3456" s="110"/>
      <c r="CX3456" s="97"/>
    </row>
    <row r="3457" spans="70:102" s="96" customFormat="1">
      <c r="BR3457" s="110"/>
      <c r="CX3457" s="97"/>
    </row>
    <row r="3458" spans="70:102" s="96" customFormat="1">
      <c r="BR3458" s="110"/>
      <c r="CX3458" s="97"/>
    </row>
    <row r="3459" spans="70:102" s="96" customFormat="1">
      <c r="BR3459" s="110"/>
      <c r="CX3459" s="97"/>
    </row>
    <row r="3460" spans="70:102" s="96" customFormat="1">
      <c r="BR3460" s="110"/>
      <c r="CX3460" s="97"/>
    </row>
    <row r="3461" spans="70:102" s="96" customFormat="1">
      <c r="BR3461" s="110"/>
      <c r="CX3461" s="97"/>
    </row>
    <row r="3462" spans="70:102" s="96" customFormat="1">
      <c r="BR3462" s="110"/>
      <c r="CX3462" s="97"/>
    </row>
    <row r="3463" spans="70:102" s="96" customFormat="1">
      <c r="BR3463" s="110"/>
      <c r="CX3463" s="97"/>
    </row>
    <row r="3464" spans="70:102" s="96" customFormat="1">
      <c r="BR3464" s="110"/>
      <c r="CX3464" s="97"/>
    </row>
    <row r="3465" spans="70:102" s="96" customFormat="1">
      <c r="BR3465" s="110"/>
      <c r="CX3465" s="97"/>
    </row>
    <row r="3466" spans="70:102" s="96" customFormat="1">
      <c r="BR3466" s="110"/>
      <c r="CX3466" s="97"/>
    </row>
    <row r="3467" spans="70:102" s="96" customFormat="1">
      <c r="BR3467" s="110"/>
      <c r="CX3467" s="97"/>
    </row>
    <row r="3468" spans="70:102" s="96" customFormat="1">
      <c r="BR3468" s="110"/>
      <c r="CX3468" s="97"/>
    </row>
    <row r="3469" spans="70:102" s="96" customFormat="1">
      <c r="BR3469" s="110"/>
      <c r="CX3469" s="97"/>
    </row>
    <row r="3470" spans="70:102" s="96" customFormat="1">
      <c r="BR3470" s="110"/>
      <c r="CX3470" s="97"/>
    </row>
    <row r="3471" spans="70:102" s="96" customFormat="1">
      <c r="BR3471" s="110"/>
      <c r="CX3471" s="97"/>
    </row>
    <row r="3472" spans="70:102" s="96" customFormat="1">
      <c r="BR3472" s="110"/>
      <c r="CX3472" s="97"/>
    </row>
    <row r="3473" spans="70:102" s="96" customFormat="1">
      <c r="BR3473" s="110"/>
      <c r="CX3473" s="97"/>
    </row>
    <row r="3474" spans="70:102" s="96" customFormat="1">
      <c r="BR3474" s="110"/>
      <c r="CX3474" s="97"/>
    </row>
    <row r="3475" spans="70:102" s="96" customFormat="1">
      <c r="BR3475" s="110"/>
      <c r="CX3475" s="97"/>
    </row>
    <row r="3476" spans="70:102" s="96" customFormat="1">
      <c r="BR3476" s="110"/>
      <c r="CX3476" s="97"/>
    </row>
    <row r="3477" spans="70:102" s="96" customFormat="1">
      <c r="BR3477" s="110"/>
      <c r="CX3477" s="97"/>
    </row>
    <row r="3478" spans="70:102" s="96" customFormat="1">
      <c r="BR3478" s="110"/>
      <c r="CX3478" s="97"/>
    </row>
    <row r="3479" spans="70:102" s="96" customFormat="1">
      <c r="BR3479" s="110"/>
      <c r="CX3479" s="97"/>
    </row>
    <row r="3480" spans="70:102" s="96" customFormat="1">
      <c r="BR3480" s="110"/>
      <c r="CX3480" s="97"/>
    </row>
    <row r="3481" spans="70:102" s="96" customFormat="1">
      <c r="BR3481" s="110"/>
      <c r="CX3481" s="97"/>
    </row>
    <row r="3482" spans="70:102" s="96" customFormat="1">
      <c r="BR3482" s="110"/>
      <c r="CX3482" s="97"/>
    </row>
    <row r="3483" spans="70:102" s="96" customFormat="1">
      <c r="BR3483" s="110"/>
      <c r="CX3483" s="97"/>
    </row>
    <row r="3484" spans="70:102" s="96" customFormat="1">
      <c r="BR3484" s="110"/>
      <c r="CX3484" s="97"/>
    </row>
    <row r="3485" spans="70:102" s="96" customFormat="1">
      <c r="BR3485" s="110"/>
      <c r="CX3485" s="97"/>
    </row>
    <row r="3486" spans="70:102" s="96" customFormat="1">
      <c r="BR3486" s="110"/>
      <c r="CX3486" s="97"/>
    </row>
    <row r="3487" spans="70:102" s="96" customFormat="1">
      <c r="BR3487" s="110"/>
      <c r="CX3487" s="97"/>
    </row>
    <row r="3488" spans="70:102" s="96" customFormat="1">
      <c r="BR3488" s="110"/>
      <c r="CX3488" s="97"/>
    </row>
    <row r="3489" spans="70:102" s="96" customFormat="1">
      <c r="BR3489" s="110"/>
      <c r="CX3489" s="97"/>
    </row>
    <row r="3490" spans="70:102" s="96" customFormat="1">
      <c r="BR3490" s="110"/>
      <c r="CX3490" s="97"/>
    </row>
    <row r="3491" spans="70:102" s="96" customFormat="1">
      <c r="BR3491" s="110"/>
      <c r="CX3491" s="97"/>
    </row>
    <row r="3492" spans="70:102" s="96" customFormat="1">
      <c r="BR3492" s="110"/>
      <c r="CX3492" s="97"/>
    </row>
    <row r="3493" spans="70:102" s="96" customFormat="1">
      <c r="BR3493" s="110"/>
      <c r="CX3493" s="97"/>
    </row>
    <row r="3494" spans="70:102" s="96" customFormat="1">
      <c r="BR3494" s="110"/>
      <c r="CX3494" s="97"/>
    </row>
    <row r="3495" spans="70:102" s="96" customFormat="1">
      <c r="BR3495" s="110"/>
      <c r="CX3495" s="97"/>
    </row>
    <row r="3496" spans="70:102" s="96" customFormat="1">
      <c r="BR3496" s="110"/>
      <c r="CX3496" s="97"/>
    </row>
    <row r="3497" spans="70:102" s="96" customFormat="1">
      <c r="BR3497" s="110"/>
      <c r="CX3497" s="97"/>
    </row>
    <row r="3498" spans="70:102" s="96" customFormat="1">
      <c r="BR3498" s="110"/>
      <c r="CX3498" s="97"/>
    </row>
    <row r="3499" spans="70:102" s="96" customFormat="1">
      <c r="BR3499" s="110"/>
      <c r="CX3499" s="97"/>
    </row>
    <row r="3500" spans="70:102" s="96" customFormat="1">
      <c r="BR3500" s="110"/>
      <c r="CX3500" s="97"/>
    </row>
    <row r="3501" spans="70:102" s="96" customFormat="1">
      <c r="BR3501" s="110"/>
      <c r="CX3501" s="97"/>
    </row>
    <row r="3502" spans="70:102" s="96" customFormat="1">
      <c r="BR3502" s="110"/>
      <c r="CX3502" s="97"/>
    </row>
    <row r="3503" spans="70:102" s="96" customFormat="1">
      <c r="BR3503" s="110"/>
      <c r="CX3503" s="97"/>
    </row>
    <row r="3504" spans="70:102" s="96" customFormat="1">
      <c r="BR3504" s="110"/>
      <c r="CX3504" s="97"/>
    </row>
    <row r="3505" spans="70:102" s="96" customFormat="1">
      <c r="BR3505" s="110"/>
      <c r="CX3505" s="97"/>
    </row>
    <row r="3506" spans="70:102" s="96" customFormat="1">
      <c r="BR3506" s="110"/>
      <c r="CX3506" s="97"/>
    </row>
    <row r="3507" spans="70:102" s="96" customFormat="1">
      <c r="BR3507" s="110"/>
      <c r="CX3507" s="97"/>
    </row>
    <row r="3508" spans="70:102" s="96" customFormat="1">
      <c r="BR3508" s="110"/>
      <c r="CX3508" s="97"/>
    </row>
    <row r="3509" spans="70:102" s="96" customFormat="1">
      <c r="BR3509" s="110"/>
      <c r="CX3509" s="97"/>
    </row>
    <row r="3510" spans="70:102" s="96" customFormat="1">
      <c r="BR3510" s="110"/>
      <c r="CX3510" s="97"/>
    </row>
    <row r="3511" spans="70:102" s="96" customFormat="1">
      <c r="BR3511" s="110"/>
      <c r="CX3511" s="97"/>
    </row>
    <row r="3512" spans="70:102" s="96" customFormat="1">
      <c r="BR3512" s="110"/>
      <c r="CX3512" s="97"/>
    </row>
    <row r="3513" spans="70:102" s="96" customFormat="1">
      <c r="BR3513" s="110"/>
      <c r="CX3513" s="97"/>
    </row>
    <row r="3514" spans="70:102" s="96" customFormat="1">
      <c r="BR3514" s="110"/>
      <c r="CX3514" s="97"/>
    </row>
    <row r="3515" spans="70:102" s="96" customFormat="1">
      <c r="BR3515" s="110"/>
      <c r="CX3515" s="97"/>
    </row>
    <row r="3516" spans="70:102" s="96" customFormat="1">
      <c r="BR3516" s="110"/>
      <c r="CX3516" s="97"/>
    </row>
    <row r="3517" spans="70:102" s="96" customFormat="1">
      <c r="BR3517" s="110"/>
      <c r="CX3517" s="97"/>
    </row>
    <row r="3518" spans="70:102" s="96" customFormat="1">
      <c r="BR3518" s="110"/>
      <c r="CX3518" s="97"/>
    </row>
    <row r="3519" spans="70:102" s="96" customFormat="1">
      <c r="BR3519" s="110"/>
      <c r="CX3519" s="97"/>
    </row>
    <row r="3520" spans="70:102" s="96" customFormat="1">
      <c r="BR3520" s="110"/>
      <c r="CX3520" s="97"/>
    </row>
    <row r="3521" spans="70:102" s="96" customFormat="1">
      <c r="BR3521" s="110"/>
      <c r="CX3521" s="97"/>
    </row>
    <row r="3522" spans="70:102" s="96" customFormat="1">
      <c r="BR3522" s="110"/>
      <c r="CX3522" s="97"/>
    </row>
    <row r="3523" spans="70:102" s="96" customFormat="1">
      <c r="BR3523" s="110"/>
      <c r="CX3523" s="97"/>
    </row>
    <row r="3524" spans="70:102" s="96" customFormat="1">
      <c r="BR3524" s="110"/>
      <c r="CX3524" s="97"/>
    </row>
    <row r="3525" spans="70:102" s="96" customFormat="1">
      <c r="BR3525" s="110"/>
      <c r="CX3525" s="97"/>
    </row>
    <row r="3526" spans="70:102" s="96" customFormat="1">
      <c r="BR3526" s="110"/>
      <c r="CX3526" s="97"/>
    </row>
    <row r="3527" spans="70:102" s="96" customFormat="1">
      <c r="BR3527" s="110"/>
      <c r="CX3527" s="97"/>
    </row>
    <row r="3528" spans="70:102" s="96" customFormat="1">
      <c r="BR3528" s="110"/>
      <c r="CX3528" s="97"/>
    </row>
    <row r="3529" spans="70:102" s="96" customFormat="1">
      <c r="BR3529" s="110"/>
      <c r="CX3529" s="97"/>
    </row>
    <row r="3530" spans="70:102" s="96" customFormat="1">
      <c r="BR3530" s="110"/>
      <c r="CX3530" s="97"/>
    </row>
    <row r="3531" spans="70:102" s="96" customFormat="1">
      <c r="BR3531" s="110"/>
      <c r="CX3531" s="97"/>
    </row>
    <row r="3532" spans="70:102" s="96" customFormat="1">
      <c r="BR3532" s="110"/>
      <c r="CX3532" s="97"/>
    </row>
    <row r="3533" spans="70:102" s="96" customFormat="1">
      <c r="BR3533" s="110"/>
      <c r="CX3533" s="97"/>
    </row>
    <row r="3534" spans="70:102" s="96" customFormat="1">
      <c r="BR3534" s="110"/>
      <c r="CX3534" s="97"/>
    </row>
    <row r="3535" spans="70:102" s="96" customFormat="1">
      <c r="BR3535" s="110"/>
      <c r="CX3535" s="97"/>
    </row>
    <row r="3536" spans="70:102" s="96" customFormat="1">
      <c r="BR3536" s="110"/>
      <c r="CX3536" s="97"/>
    </row>
    <row r="3537" spans="70:102" s="96" customFormat="1">
      <c r="BR3537" s="110"/>
      <c r="CX3537" s="97"/>
    </row>
    <row r="3538" spans="70:102" s="96" customFormat="1">
      <c r="BR3538" s="110"/>
      <c r="CX3538" s="97"/>
    </row>
    <row r="3539" spans="70:102" s="96" customFormat="1">
      <c r="BR3539" s="110"/>
      <c r="CX3539" s="97"/>
    </row>
    <row r="3540" spans="70:102" s="96" customFormat="1">
      <c r="BR3540" s="110"/>
      <c r="CX3540" s="97"/>
    </row>
    <row r="3541" spans="70:102" s="96" customFormat="1">
      <c r="BR3541" s="110"/>
      <c r="CX3541" s="97"/>
    </row>
    <row r="3542" spans="70:102" s="96" customFormat="1">
      <c r="BR3542" s="110"/>
      <c r="CX3542" s="97"/>
    </row>
    <row r="3543" spans="70:102" s="96" customFormat="1">
      <c r="BR3543" s="110"/>
      <c r="CX3543" s="97"/>
    </row>
    <row r="3544" spans="70:102" s="96" customFormat="1">
      <c r="BR3544" s="110"/>
      <c r="CX3544" s="97"/>
    </row>
    <row r="3545" spans="70:102" s="96" customFormat="1">
      <c r="BR3545" s="110"/>
      <c r="CX3545" s="97"/>
    </row>
    <row r="3546" spans="70:102" s="96" customFormat="1">
      <c r="BR3546" s="110"/>
      <c r="CX3546" s="97"/>
    </row>
    <row r="3547" spans="70:102" s="96" customFormat="1">
      <c r="BR3547" s="110"/>
      <c r="CX3547" s="97"/>
    </row>
    <row r="3548" spans="70:102" s="96" customFormat="1">
      <c r="BR3548" s="110"/>
      <c r="CX3548" s="97"/>
    </row>
    <row r="3549" spans="70:102" s="96" customFormat="1">
      <c r="BR3549" s="110"/>
      <c r="CX3549" s="97"/>
    </row>
    <row r="3550" spans="70:102" s="96" customFormat="1">
      <c r="BR3550" s="110"/>
      <c r="CX3550" s="97"/>
    </row>
    <row r="3551" spans="70:102" s="96" customFormat="1">
      <c r="BR3551" s="110"/>
      <c r="CX3551" s="97"/>
    </row>
    <row r="3552" spans="70:102" s="96" customFormat="1">
      <c r="BR3552" s="110"/>
      <c r="CX3552" s="97"/>
    </row>
    <row r="3553" spans="70:102" s="96" customFormat="1">
      <c r="BR3553" s="110"/>
      <c r="CX3553" s="97"/>
    </row>
    <row r="3554" spans="70:102" s="96" customFormat="1">
      <c r="BR3554" s="110"/>
      <c r="CX3554" s="97"/>
    </row>
    <row r="3555" spans="70:102" s="96" customFormat="1">
      <c r="BR3555" s="110"/>
      <c r="CX3555" s="97"/>
    </row>
    <row r="3556" spans="70:102" s="96" customFormat="1">
      <c r="BR3556" s="110"/>
      <c r="CX3556" s="97"/>
    </row>
    <row r="3557" spans="70:102" s="96" customFormat="1">
      <c r="BR3557" s="110"/>
      <c r="CX3557" s="97"/>
    </row>
    <row r="3558" spans="70:102" s="96" customFormat="1">
      <c r="BR3558" s="110"/>
      <c r="CX3558" s="97"/>
    </row>
    <row r="3559" spans="70:102" s="96" customFormat="1">
      <c r="BR3559" s="110"/>
      <c r="CX3559" s="97"/>
    </row>
    <row r="3560" spans="70:102" s="96" customFormat="1">
      <c r="BR3560" s="110"/>
      <c r="CX3560" s="97"/>
    </row>
    <row r="3561" spans="70:102" s="96" customFormat="1">
      <c r="BR3561" s="110"/>
      <c r="CX3561" s="97"/>
    </row>
    <row r="3562" spans="70:102" s="96" customFormat="1">
      <c r="BR3562" s="110"/>
      <c r="CX3562" s="97"/>
    </row>
    <row r="3563" spans="70:102" s="96" customFormat="1">
      <c r="BR3563" s="110"/>
      <c r="CX3563" s="97"/>
    </row>
    <row r="3564" spans="70:102" s="96" customFormat="1">
      <c r="BR3564" s="110"/>
      <c r="CX3564" s="97"/>
    </row>
    <row r="3565" spans="70:102" s="96" customFormat="1">
      <c r="BR3565" s="110"/>
      <c r="CX3565" s="97"/>
    </row>
    <row r="3566" spans="70:102" s="96" customFormat="1">
      <c r="BR3566" s="110"/>
      <c r="CX3566" s="97"/>
    </row>
    <row r="3567" spans="70:102" s="96" customFormat="1">
      <c r="BR3567" s="110"/>
      <c r="CX3567" s="97"/>
    </row>
    <row r="3568" spans="70:102" s="96" customFormat="1">
      <c r="BR3568" s="110"/>
      <c r="CX3568" s="97"/>
    </row>
    <row r="3569" spans="70:102" s="96" customFormat="1">
      <c r="BR3569" s="110"/>
      <c r="CX3569" s="97"/>
    </row>
    <row r="3570" spans="70:102" s="96" customFormat="1">
      <c r="BR3570" s="110"/>
      <c r="CX3570" s="97"/>
    </row>
    <row r="3571" spans="70:102" s="96" customFormat="1">
      <c r="BR3571" s="110"/>
      <c r="CX3571" s="97"/>
    </row>
    <row r="3572" spans="70:102" s="96" customFormat="1">
      <c r="BR3572" s="110"/>
      <c r="CX3572" s="97"/>
    </row>
    <row r="3573" spans="70:102" s="96" customFormat="1">
      <c r="BR3573" s="110"/>
      <c r="CX3573" s="97"/>
    </row>
    <row r="3574" spans="70:102" s="96" customFormat="1">
      <c r="BR3574" s="110"/>
      <c r="CX3574" s="97"/>
    </row>
    <row r="3575" spans="70:102" s="96" customFormat="1">
      <c r="BR3575" s="110"/>
      <c r="CX3575" s="97"/>
    </row>
    <row r="3576" spans="70:102" s="96" customFormat="1">
      <c r="BR3576" s="110"/>
      <c r="CX3576" s="97"/>
    </row>
    <row r="3577" spans="70:102" s="96" customFormat="1">
      <c r="BR3577" s="110"/>
      <c r="CX3577" s="97"/>
    </row>
    <row r="3578" spans="70:102" s="96" customFormat="1">
      <c r="BR3578" s="110"/>
      <c r="CX3578" s="97"/>
    </row>
    <row r="3579" spans="70:102" s="96" customFormat="1">
      <c r="BR3579" s="110"/>
      <c r="CX3579" s="97"/>
    </row>
    <row r="3580" spans="70:102" s="96" customFormat="1">
      <c r="BR3580" s="110"/>
      <c r="CX3580" s="97"/>
    </row>
    <row r="3581" spans="70:102" s="96" customFormat="1">
      <c r="BR3581" s="110"/>
      <c r="CX3581" s="97"/>
    </row>
    <row r="3582" spans="70:102" s="96" customFormat="1">
      <c r="BR3582" s="110"/>
      <c r="CX3582" s="97"/>
    </row>
    <row r="3583" spans="70:102" s="96" customFormat="1">
      <c r="BR3583" s="110"/>
      <c r="CX3583" s="97"/>
    </row>
    <row r="3584" spans="70:102" s="96" customFormat="1">
      <c r="BR3584" s="110"/>
      <c r="CX3584" s="97"/>
    </row>
    <row r="3585" spans="70:102" s="96" customFormat="1">
      <c r="BR3585" s="110"/>
      <c r="CX3585" s="97"/>
    </row>
    <row r="3586" spans="70:102" s="96" customFormat="1">
      <c r="BR3586" s="110"/>
      <c r="CX3586" s="97"/>
    </row>
    <row r="3587" spans="70:102" s="96" customFormat="1">
      <c r="BR3587" s="110"/>
      <c r="CX3587" s="97"/>
    </row>
    <row r="3588" spans="70:102" s="96" customFormat="1">
      <c r="BR3588" s="110"/>
      <c r="CX3588" s="97"/>
    </row>
    <row r="3589" spans="70:102" s="96" customFormat="1">
      <c r="BR3589" s="110"/>
      <c r="CX3589" s="97"/>
    </row>
    <row r="3590" spans="70:102" s="96" customFormat="1">
      <c r="BR3590" s="110"/>
      <c r="CX3590" s="97"/>
    </row>
    <row r="3591" spans="70:102" s="96" customFormat="1">
      <c r="BR3591" s="110"/>
      <c r="CX3591" s="97"/>
    </row>
    <row r="3592" spans="70:102" s="96" customFormat="1">
      <c r="BR3592" s="110"/>
      <c r="CX3592" s="97"/>
    </row>
    <row r="3593" spans="70:102" s="96" customFormat="1">
      <c r="BR3593" s="110"/>
      <c r="CX3593" s="97"/>
    </row>
    <row r="3594" spans="70:102" s="96" customFormat="1">
      <c r="BR3594" s="110"/>
      <c r="CX3594" s="97"/>
    </row>
    <row r="3595" spans="70:102" s="96" customFormat="1">
      <c r="BR3595" s="110"/>
      <c r="CX3595" s="97"/>
    </row>
    <row r="3596" spans="70:102" s="96" customFormat="1">
      <c r="BR3596" s="110"/>
      <c r="CX3596" s="97"/>
    </row>
    <row r="3597" spans="70:102" s="96" customFormat="1">
      <c r="BR3597" s="110"/>
      <c r="CX3597" s="97"/>
    </row>
    <row r="3598" spans="70:102" s="96" customFormat="1">
      <c r="BR3598" s="110"/>
      <c r="CX3598" s="97"/>
    </row>
    <row r="3599" spans="70:102" s="96" customFormat="1">
      <c r="BR3599" s="110"/>
      <c r="CX3599" s="97"/>
    </row>
    <row r="3600" spans="70:102" s="96" customFormat="1">
      <c r="BR3600" s="110"/>
      <c r="CX3600" s="97"/>
    </row>
    <row r="3601" spans="70:102" s="96" customFormat="1">
      <c r="BR3601" s="110"/>
      <c r="CX3601" s="97"/>
    </row>
    <row r="3602" spans="70:102" s="96" customFormat="1">
      <c r="BR3602" s="110"/>
      <c r="CX3602" s="97"/>
    </row>
    <row r="3603" spans="70:102" s="96" customFormat="1">
      <c r="BR3603" s="110"/>
      <c r="CX3603" s="97"/>
    </row>
    <row r="3604" spans="70:102" s="96" customFormat="1">
      <c r="BR3604" s="110"/>
      <c r="CX3604" s="97"/>
    </row>
    <row r="3605" spans="70:102" s="96" customFormat="1">
      <c r="BR3605" s="110"/>
      <c r="CX3605" s="97"/>
    </row>
    <row r="3606" spans="70:102" s="96" customFormat="1">
      <c r="BR3606" s="110"/>
      <c r="CX3606" s="97"/>
    </row>
    <row r="3607" spans="70:102" s="96" customFormat="1">
      <c r="BR3607" s="110"/>
      <c r="CX3607" s="97"/>
    </row>
    <row r="3608" spans="70:102" s="96" customFormat="1">
      <c r="BR3608" s="110"/>
      <c r="CX3608" s="97"/>
    </row>
    <row r="3609" spans="70:102" s="96" customFormat="1">
      <c r="BR3609" s="110"/>
      <c r="CX3609" s="97"/>
    </row>
    <row r="3610" spans="70:102" s="96" customFormat="1">
      <c r="BR3610" s="110"/>
      <c r="CX3610" s="97"/>
    </row>
    <row r="3611" spans="70:102" s="96" customFormat="1">
      <c r="BR3611" s="110"/>
      <c r="CX3611" s="97"/>
    </row>
    <row r="3612" spans="70:102" s="96" customFormat="1">
      <c r="BR3612" s="110"/>
      <c r="CX3612" s="97"/>
    </row>
    <row r="3613" spans="70:102" s="96" customFormat="1">
      <c r="BR3613" s="110"/>
      <c r="CX3613" s="97"/>
    </row>
    <row r="3614" spans="70:102" s="96" customFormat="1">
      <c r="BR3614" s="110"/>
      <c r="CX3614" s="97"/>
    </row>
    <row r="3615" spans="70:102" s="96" customFormat="1">
      <c r="BR3615" s="110"/>
      <c r="CX3615" s="97"/>
    </row>
    <row r="3616" spans="70:102" s="96" customFormat="1">
      <c r="BR3616" s="110"/>
      <c r="CX3616" s="97"/>
    </row>
    <row r="3617" spans="70:102" s="96" customFormat="1">
      <c r="BR3617" s="110"/>
      <c r="CX3617" s="97"/>
    </row>
    <row r="3618" spans="70:102" s="96" customFormat="1">
      <c r="BR3618" s="110"/>
      <c r="CX3618" s="97"/>
    </row>
    <row r="3619" spans="70:102" s="96" customFormat="1">
      <c r="BR3619" s="110"/>
      <c r="CX3619" s="97"/>
    </row>
    <row r="3620" spans="70:102" s="96" customFormat="1">
      <c r="BR3620" s="110"/>
      <c r="CX3620" s="97"/>
    </row>
    <row r="3621" spans="70:102" s="96" customFormat="1">
      <c r="BR3621" s="110"/>
      <c r="CX3621" s="97"/>
    </row>
    <row r="3622" spans="70:102" s="96" customFormat="1">
      <c r="BR3622" s="110"/>
      <c r="CX3622" s="97"/>
    </row>
    <row r="3623" spans="70:102" s="96" customFormat="1">
      <c r="BR3623" s="110"/>
      <c r="CX3623" s="97"/>
    </row>
    <row r="3624" spans="70:102" s="96" customFormat="1">
      <c r="BR3624" s="110"/>
      <c r="CX3624" s="97"/>
    </row>
    <row r="3625" spans="70:102" s="96" customFormat="1">
      <c r="BR3625" s="110"/>
      <c r="CX3625" s="97"/>
    </row>
    <row r="3626" spans="70:102" s="96" customFormat="1">
      <c r="BR3626" s="110"/>
      <c r="CX3626" s="97"/>
    </row>
    <row r="3627" spans="70:102" s="96" customFormat="1">
      <c r="BR3627" s="110"/>
      <c r="CX3627" s="97"/>
    </row>
    <row r="3628" spans="70:102" s="96" customFormat="1">
      <c r="BR3628" s="110"/>
      <c r="CX3628" s="97"/>
    </row>
    <row r="3629" spans="70:102" s="96" customFormat="1">
      <c r="BR3629" s="110"/>
      <c r="CX3629" s="97"/>
    </row>
    <row r="3630" spans="70:102" s="96" customFormat="1">
      <c r="BR3630" s="110"/>
      <c r="CX3630" s="97"/>
    </row>
    <row r="3631" spans="70:102" s="96" customFormat="1">
      <c r="BR3631" s="110"/>
      <c r="CX3631" s="97"/>
    </row>
    <row r="3632" spans="70:102" s="96" customFormat="1">
      <c r="BR3632" s="110"/>
      <c r="CX3632" s="97"/>
    </row>
    <row r="3633" spans="70:102" s="96" customFormat="1">
      <c r="BR3633" s="110"/>
      <c r="CX3633" s="97"/>
    </row>
    <row r="3634" spans="70:102" s="96" customFormat="1">
      <c r="BR3634" s="110"/>
      <c r="CX3634" s="97"/>
    </row>
    <row r="3635" spans="70:102" s="96" customFormat="1">
      <c r="BR3635" s="110"/>
      <c r="CX3635" s="97"/>
    </row>
    <row r="3636" spans="70:102" s="96" customFormat="1">
      <c r="BR3636" s="110"/>
      <c r="CX3636" s="97"/>
    </row>
    <row r="3637" spans="70:102" s="96" customFormat="1">
      <c r="BR3637" s="110"/>
      <c r="CX3637" s="97"/>
    </row>
    <row r="3638" spans="70:102" s="96" customFormat="1">
      <c r="BR3638" s="110"/>
      <c r="CX3638" s="97"/>
    </row>
    <row r="3639" spans="70:102" s="96" customFormat="1">
      <c r="BR3639" s="110"/>
      <c r="CX3639" s="97"/>
    </row>
    <row r="3640" spans="70:102" s="96" customFormat="1">
      <c r="BR3640" s="110"/>
      <c r="CX3640" s="97"/>
    </row>
    <row r="3641" spans="70:102" s="96" customFormat="1">
      <c r="BR3641" s="110"/>
      <c r="CX3641" s="97"/>
    </row>
    <row r="3642" spans="70:102" s="96" customFormat="1">
      <c r="BR3642" s="110"/>
      <c r="CX3642" s="97"/>
    </row>
    <row r="3643" spans="70:102" s="96" customFormat="1">
      <c r="BR3643" s="110"/>
      <c r="CX3643" s="97"/>
    </row>
    <row r="3644" spans="70:102" s="96" customFormat="1">
      <c r="BR3644" s="110"/>
      <c r="CX3644" s="97"/>
    </row>
    <row r="3645" spans="70:102" s="96" customFormat="1">
      <c r="BR3645" s="110"/>
      <c r="CX3645" s="97"/>
    </row>
    <row r="3646" spans="70:102" s="96" customFormat="1">
      <c r="BR3646" s="110"/>
      <c r="CX3646" s="97"/>
    </row>
    <row r="3647" spans="70:102" s="96" customFormat="1">
      <c r="BR3647" s="110"/>
      <c r="CX3647" s="97"/>
    </row>
    <row r="3648" spans="70:102" s="96" customFormat="1">
      <c r="BR3648" s="110"/>
      <c r="CX3648" s="97"/>
    </row>
    <row r="3649" spans="70:102" s="96" customFormat="1">
      <c r="BR3649" s="110"/>
      <c r="CX3649" s="97"/>
    </row>
    <row r="3650" spans="70:102" s="96" customFormat="1">
      <c r="BR3650" s="110"/>
      <c r="CX3650" s="97"/>
    </row>
    <row r="3651" spans="70:102" s="96" customFormat="1">
      <c r="BR3651" s="110"/>
      <c r="CX3651" s="97"/>
    </row>
    <row r="3652" spans="70:102" s="96" customFormat="1">
      <c r="BR3652" s="110"/>
      <c r="CX3652" s="97"/>
    </row>
    <row r="3653" spans="70:102" s="96" customFormat="1">
      <c r="BR3653" s="110"/>
      <c r="CX3653" s="97"/>
    </row>
    <row r="3654" spans="70:102" s="96" customFormat="1">
      <c r="BR3654" s="110"/>
      <c r="CX3654" s="97"/>
    </row>
    <row r="3655" spans="70:102" s="96" customFormat="1">
      <c r="BR3655" s="110"/>
      <c r="CX3655" s="97"/>
    </row>
    <row r="3656" spans="70:102" s="96" customFormat="1">
      <c r="BR3656" s="110"/>
      <c r="CX3656" s="97"/>
    </row>
    <row r="3657" spans="70:102" s="96" customFormat="1">
      <c r="BR3657" s="110"/>
      <c r="CX3657" s="97"/>
    </row>
    <row r="3658" spans="70:102" s="96" customFormat="1">
      <c r="BR3658" s="110"/>
      <c r="CX3658" s="97"/>
    </row>
    <row r="3659" spans="70:102" s="96" customFormat="1">
      <c r="BR3659" s="110"/>
      <c r="CX3659" s="97"/>
    </row>
    <row r="3660" spans="70:102" s="96" customFormat="1">
      <c r="BR3660" s="110"/>
      <c r="CX3660" s="97"/>
    </row>
    <row r="3661" spans="70:102" s="96" customFormat="1">
      <c r="BR3661" s="110"/>
      <c r="CX3661" s="97"/>
    </row>
    <row r="3662" spans="70:102" s="96" customFormat="1">
      <c r="BR3662" s="110"/>
      <c r="CX3662" s="97"/>
    </row>
    <row r="3663" spans="70:102" s="96" customFormat="1">
      <c r="BR3663" s="110"/>
      <c r="CX3663" s="97"/>
    </row>
    <row r="3664" spans="70:102" s="96" customFormat="1">
      <c r="BR3664" s="110"/>
      <c r="CX3664" s="97"/>
    </row>
    <row r="3665" spans="70:102" s="96" customFormat="1">
      <c r="BR3665" s="110"/>
      <c r="CX3665" s="97"/>
    </row>
    <row r="3666" spans="70:102" s="96" customFormat="1">
      <c r="BR3666" s="110"/>
      <c r="CX3666" s="97"/>
    </row>
    <row r="3667" spans="70:102" s="96" customFormat="1">
      <c r="BR3667" s="110"/>
      <c r="CX3667" s="97"/>
    </row>
    <row r="3668" spans="70:102" s="96" customFormat="1">
      <c r="BR3668" s="110"/>
      <c r="CX3668" s="97"/>
    </row>
    <row r="3669" spans="70:102" s="96" customFormat="1">
      <c r="BR3669" s="110"/>
      <c r="CX3669" s="97"/>
    </row>
    <row r="3670" spans="70:102" s="96" customFormat="1">
      <c r="BR3670" s="110"/>
      <c r="CX3670" s="97"/>
    </row>
    <row r="3671" spans="70:102" s="96" customFormat="1">
      <c r="BR3671" s="110"/>
      <c r="CX3671" s="97"/>
    </row>
    <row r="3672" spans="70:102" s="96" customFormat="1">
      <c r="BR3672" s="110"/>
      <c r="CX3672" s="97"/>
    </row>
    <row r="3673" spans="70:102" s="96" customFormat="1">
      <c r="BR3673" s="110"/>
      <c r="CX3673" s="97"/>
    </row>
    <row r="3674" spans="70:102" s="96" customFormat="1">
      <c r="BR3674" s="110"/>
      <c r="CX3674" s="97"/>
    </row>
    <row r="3675" spans="70:102" s="96" customFormat="1">
      <c r="BR3675" s="110"/>
      <c r="CX3675" s="97"/>
    </row>
    <row r="3676" spans="70:102" s="96" customFormat="1">
      <c r="BR3676" s="110"/>
      <c r="CX3676" s="97"/>
    </row>
    <row r="3677" spans="70:102" s="96" customFormat="1">
      <c r="BR3677" s="110"/>
      <c r="CX3677" s="97"/>
    </row>
    <row r="3678" spans="70:102" s="96" customFormat="1">
      <c r="BR3678" s="110"/>
      <c r="CX3678" s="97"/>
    </row>
    <row r="3679" spans="70:102" s="96" customFormat="1">
      <c r="BR3679" s="110"/>
      <c r="CX3679" s="97"/>
    </row>
    <row r="3680" spans="70:102" s="96" customFormat="1">
      <c r="BR3680" s="110"/>
      <c r="CX3680" s="97"/>
    </row>
    <row r="3681" spans="70:102" s="96" customFormat="1">
      <c r="BR3681" s="110"/>
      <c r="CX3681" s="97"/>
    </row>
    <row r="3682" spans="70:102" s="96" customFormat="1">
      <c r="BR3682" s="110"/>
      <c r="CX3682" s="97"/>
    </row>
    <row r="3683" spans="70:102" s="96" customFormat="1">
      <c r="BR3683" s="110"/>
      <c r="CX3683" s="97"/>
    </row>
    <row r="3684" spans="70:102" s="96" customFormat="1">
      <c r="BR3684" s="110"/>
      <c r="CX3684" s="97"/>
    </row>
    <row r="3685" spans="70:102" s="96" customFormat="1">
      <c r="BR3685" s="110"/>
      <c r="CX3685" s="97"/>
    </row>
    <row r="3686" spans="70:102" s="96" customFormat="1">
      <c r="BR3686" s="110"/>
      <c r="CX3686" s="97"/>
    </row>
    <row r="3687" spans="70:102" s="96" customFormat="1">
      <c r="BR3687" s="110"/>
      <c r="CX3687" s="97"/>
    </row>
    <row r="3688" spans="70:102" s="96" customFormat="1">
      <c r="BR3688" s="110"/>
      <c r="CX3688" s="97"/>
    </row>
    <row r="3689" spans="70:102" s="96" customFormat="1">
      <c r="BR3689" s="110"/>
      <c r="CX3689" s="97"/>
    </row>
    <row r="3690" spans="70:102" s="96" customFormat="1">
      <c r="BR3690" s="110"/>
      <c r="CX3690" s="97"/>
    </row>
    <row r="3691" spans="70:102" s="96" customFormat="1">
      <c r="BR3691" s="110"/>
      <c r="CX3691" s="97"/>
    </row>
    <row r="3692" spans="70:102" s="96" customFormat="1">
      <c r="BR3692" s="110"/>
      <c r="CX3692" s="97"/>
    </row>
    <row r="3693" spans="70:102" s="96" customFormat="1">
      <c r="BR3693" s="110"/>
      <c r="CX3693" s="97"/>
    </row>
    <row r="3694" spans="70:102" s="96" customFormat="1">
      <c r="BR3694" s="110"/>
      <c r="CX3694" s="97"/>
    </row>
    <row r="3695" spans="70:102" s="96" customFormat="1">
      <c r="BR3695" s="110"/>
      <c r="CX3695" s="97"/>
    </row>
    <row r="3696" spans="70:102" s="96" customFormat="1">
      <c r="BR3696" s="110"/>
      <c r="CX3696" s="97"/>
    </row>
    <row r="3697" spans="70:102" s="96" customFormat="1">
      <c r="BR3697" s="110"/>
      <c r="CX3697" s="97"/>
    </row>
    <row r="3698" spans="70:102" s="96" customFormat="1">
      <c r="BR3698" s="110"/>
      <c r="CX3698" s="97"/>
    </row>
    <row r="3699" spans="70:102" s="96" customFormat="1">
      <c r="BR3699" s="110"/>
      <c r="CX3699" s="97"/>
    </row>
    <row r="3700" spans="70:102" s="96" customFormat="1">
      <c r="BR3700" s="110"/>
      <c r="CX3700" s="97"/>
    </row>
    <row r="3701" spans="70:102" s="96" customFormat="1">
      <c r="BR3701" s="110"/>
      <c r="CX3701" s="97"/>
    </row>
    <row r="3702" spans="70:102" s="96" customFormat="1">
      <c r="BR3702" s="110"/>
      <c r="CX3702" s="97"/>
    </row>
    <row r="3703" spans="70:102" s="96" customFormat="1">
      <c r="BR3703" s="110"/>
      <c r="CX3703" s="97"/>
    </row>
    <row r="3704" spans="70:102" s="96" customFormat="1">
      <c r="BR3704" s="110"/>
      <c r="CX3704" s="97"/>
    </row>
    <row r="3705" spans="70:102" s="96" customFormat="1">
      <c r="BR3705" s="110"/>
      <c r="CX3705" s="97"/>
    </row>
    <row r="3706" spans="70:102" s="96" customFormat="1">
      <c r="BR3706" s="110"/>
      <c r="CX3706" s="97"/>
    </row>
    <row r="3707" spans="70:102" s="96" customFormat="1">
      <c r="BR3707" s="110"/>
      <c r="CX3707" s="97"/>
    </row>
    <row r="3708" spans="70:102" s="96" customFormat="1">
      <c r="BR3708" s="110"/>
      <c r="CX3708" s="97"/>
    </row>
    <row r="3709" spans="70:102" s="96" customFormat="1">
      <c r="BR3709" s="110"/>
      <c r="CX3709" s="97"/>
    </row>
    <row r="3710" spans="70:102" s="96" customFormat="1">
      <c r="BR3710" s="110"/>
      <c r="CX3710" s="97"/>
    </row>
    <row r="3711" spans="70:102" s="96" customFormat="1">
      <c r="BR3711" s="110"/>
      <c r="CX3711" s="97"/>
    </row>
    <row r="3712" spans="70:102" s="96" customFormat="1">
      <c r="BR3712" s="110"/>
      <c r="CX3712" s="97"/>
    </row>
    <row r="3713" spans="70:102" s="96" customFormat="1">
      <c r="BR3713" s="110"/>
      <c r="CX3713" s="97"/>
    </row>
    <row r="3714" spans="70:102" s="96" customFormat="1">
      <c r="BR3714" s="110"/>
      <c r="CX3714" s="97"/>
    </row>
    <row r="3715" spans="70:102" s="96" customFormat="1">
      <c r="BR3715" s="110"/>
      <c r="CX3715" s="97"/>
    </row>
    <row r="3716" spans="70:102" s="96" customFormat="1">
      <c r="BR3716" s="110"/>
      <c r="CX3716" s="97"/>
    </row>
    <row r="3717" spans="70:102" s="96" customFormat="1">
      <c r="BR3717" s="110"/>
      <c r="CX3717" s="97"/>
    </row>
    <row r="3718" spans="70:102" s="96" customFormat="1">
      <c r="BR3718" s="110"/>
      <c r="CX3718" s="97"/>
    </row>
    <row r="3719" spans="70:102" s="96" customFormat="1">
      <c r="BR3719" s="110"/>
      <c r="CX3719" s="97"/>
    </row>
    <row r="3720" spans="70:102" s="96" customFormat="1">
      <c r="BR3720" s="110"/>
      <c r="CX3720" s="97"/>
    </row>
    <row r="3721" spans="70:102" s="96" customFormat="1">
      <c r="BR3721" s="110"/>
      <c r="CX3721" s="97"/>
    </row>
    <row r="3722" spans="70:102" s="96" customFormat="1">
      <c r="BR3722" s="110"/>
      <c r="CX3722" s="97"/>
    </row>
    <row r="3723" spans="70:102" s="96" customFormat="1">
      <c r="BR3723" s="110"/>
      <c r="CX3723" s="97"/>
    </row>
    <row r="3724" spans="70:102" s="96" customFormat="1">
      <c r="BR3724" s="110"/>
      <c r="CX3724" s="97"/>
    </row>
    <row r="3725" spans="70:102" s="96" customFormat="1">
      <c r="BR3725" s="110"/>
      <c r="CX3725" s="97"/>
    </row>
    <row r="3726" spans="70:102" s="96" customFormat="1">
      <c r="BR3726" s="110"/>
      <c r="CX3726" s="97"/>
    </row>
    <row r="3727" spans="70:102" s="96" customFormat="1">
      <c r="BR3727" s="110"/>
      <c r="CX3727" s="97"/>
    </row>
    <row r="3728" spans="70:102" s="96" customFormat="1">
      <c r="BR3728" s="110"/>
      <c r="CX3728" s="97"/>
    </row>
    <row r="3729" spans="70:102" s="96" customFormat="1">
      <c r="BR3729" s="110"/>
      <c r="CX3729" s="97"/>
    </row>
    <row r="3730" spans="70:102" s="96" customFormat="1">
      <c r="BR3730" s="110"/>
      <c r="CX3730" s="97"/>
    </row>
    <row r="3731" spans="70:102" s="96" customFormat="1">
      <c r="BR3731" s="110"/>
      <c r="CX3731" s="97"/>
    </row>
    <row r="3732" spans="70:102" s="96" customFormat="1">
      <c r="BR3732" s="110"/>
      <c r="CX3732" s="97"/>
    </row>
    <row r="3733" spans="70:102" s="96" customFormat="1">
      <c r="BR3733" s="110"/>
      <c r="CX3733" s="97"/>
    </row>
    <row r="3734" spans="70:102" s="96" customFormat="1">
      <c r="BR3734" s="110"/>
      <c r="CX3734" s="97"/>
    </row>
    <row r="3735" spans="70:102" s="96" customFormat="1">
      <c r="BR3735" s="110"/>
      <c r="CX3735" s="97"/>
    </row>
    <row r="3736" spans="70:102" s="96" customFormat="1">
      <c r="BR3736" s="110"/>
      <c r="CX3736" s="97"/>
    </row>
    <row r="3737" spans="70:102" s="96" customFormat="1">
      <c r="BR3737" s="110"/>
      <c r="CX3737" s="97"/>
    </row>
    <row r="3738" spans="70:102" s="96" customFormat="1">
      <c r="BR3738" s="110"/>
      <c r="CX3738" s="97"/>
    </row>
    <row r="3739" spans="70:102" s="96" customFormat="1">
      <c r="BR3739" s="110"/>
      <c r="CX3739" s="97"/>
    </row>
    <row r="3740" spans="70:102" s="96" customFormat="1">
      <c r="BR3740" s="110"/>
      <c r="CX3740" s="97"/>
    </row>
    <row r="3741" spans="70:102" s="96" customFormat="1">
      <c r="BR3741" s="110"/>
      <c r="CX3741" s="97"/>
    </row>
    <row r="3742" spans="70:102" s="96" customFormat="1">
      <c r="BR3742" s="110"/>
      <c r="CX3742" s="97"/>
    </row>
    <row r="3743" spans="70:102" s="96" customFormat="1">
      <c r="BR3743" s="110"/>
      <c r="CX3743" s="97"/>
    </row>
    <row r="3744" spans="70:102" s="96" customFormat="1">
      <c r="BR3744" s="110"/>
      <c r="CX3744" s="97"/>
    </row>
    <row r="3745" spans="70:102" s="96" customFormat="1">
      <c r="BR3745" s="110"/>
      <c r="CX3745" s="97"/>
    </row>
    <row r="3746" spans="70:102" s="96" customFormat="1">
      <c r="BR3746" s="110"/>
      <c r="CX3746" s="97"/>
    </row>
    <row r="3747" spans="70:102" s="96" customFormat="1">
      <c r="BR3747" s="110"/>
      <c r="CX3747" s="97"/>
    </row>
    <row r="3748" spans="70:102" s="96" customFormat="1">
      <c r="BR3748" s="110"/>
      <c r="CX3748" s="97"/>
    </row>
    <row r="3749" spans="70:102" s="96" customFormat="1">
      <c r="BR3749" s="110"/>
      <c r="CX3749" s="97"/>
    </row>
    <row r="3750" spans="70:102" s="96" customFormat="1">
      <c r="BR3750" s="110"/>
      <c r="CX3750" s="97"/>
    </row>
    <row r="3751" spans="70:102" s="96" customFormat="1">
      <c r="BR3751" s="110"/>
      <c r="CX3751" s="97"/>
    </row>
    <row r="3752" spans="70:102" s="96" customFormat="1">
      <c r="BR3752" s="110"/>
      <c r="CX3752" s="97"/>
    </row>
    <row r="3753" spans="70:102" s="96" customFormat="1">
      <c r="BR3753" s="110"/>
      <c r="CX3753" s="97"/>
    </row>
    <row r="3754" spans="70:102" s="96" customFormat="1">
      <c r="BR3754" s="110"/>
      <c r="CX3754" s="97"/>
    </row>
    <row r="3755" spans="70:102" s="96" customFormat="1">
      <c r="BR3755" s="110"/>
      <c r="CX3755" s="97"/>
    </row>
    <row r="3756" spans="70:102" s="96" customFormat="1">
      <c r="BR3756" s="110"/>
      <c r="CX3756" s="97"/>
    </row>
    <row r="3757" spans="70:102" s="96" customFormat="1">
      <c r="BR3757" s="110"/>
      <c r="CX3757" s="97"/>
    </row>
    <row r="3758" spans="70:102" s="96" customFormat="1">
      <c r="BR3758" s="110"/>
      <c r="CX3758" s="97"/>
    </row>
    <row r="3759" spans="70:102" s="96" customFormat="1">
      <c r="BR3759" s="110"/>
      <c r="CX3759" s="97"/>
    </row>
    <row r="3760" spans="70:102" s="96" customFormat="1">
      <c r="BR3760" s="110"/>
      <c r="CX3760" s="97"/>
    </row>
    <row r="3761" spans="70:102" s="96" customFormat="1">
      <c r="BR3761" s="110"/>
      <c r="CX3761" s="97"/>
    </row>
    <row r="3762" spans="70:102" s="96" customFormat="1">
      <c r="BR3762" s="110"/>
      <c r="CX3762" s="97"/>
    </row>
    <row r="3763" spans="70:102" s="96" customFormat="1">
      <c r="BR3763" s="110"/>
      <c r="CX3763" s="97"/>
    </row>
    <row r="3764" spans="70:102" s="96" customFormat="1">
      <c r="BR3764" s="110"/>
      <c r="CX3764" s="97"/>
    </row>
    <row r="3765" spans="70:102" s="96" customFormat="1">
      <c r="BR3765" s="110"/>
      <c r="CX3765" s="97"/>
    </row>
    <row r="3766" spans="70:102" s="96" customFormat="1">
      <c r="BR3766" s="110"/>
      <c r="CX3766" s="97"/>
    </row>
    <row r="3767" spans="70:102" s="96" customFormat="1">
      <c r="BR3767" s="110"/>
      <c r="CX3767" s="97"/>
    </row>
    <row r="3768" spans="70:102" s="96" customFormat="1">
      <c r="BR3768" s="110"/>
      <c r="CX3768" s="97"/>
    </row>
    <row r="3769" spans="70:102" s="96" customFormat="1">
      <c r="BR3769" s="110"/>
      <c r="CX3769" s="97"/>
    </row>
    <row r="3770" spans="70:102" s="96" customFormat="1">
      <c r="BR3770" s="110"/>
      <c r="CX3770" s="97"/>
    </row>
    <row r="3771" spans="70:102" s="96" customFormat="1">
      <c r="BR3771" s="110"/>
      <c r="CX3771" s="97"/>
    </row>
    <row r="3772" spans="70:102" s="96" customFormat="1">
      <c r="BR3772" s="110"/>
      <c r="CX3772" s="97"/>
    </row>
    <row r="3773" spans="70:102" s="96" customFormat="1">
      <c r="BR3773" s="110"/>
      <c r="CX3773" s="97"/>
    </row>
    <row r="3774" spans="70:102" s="96" customFormat="1">
      <c r="BR3774" s="110"/>
      <c r="CX3774" s="97"/>
    </row>
    <row r="3775" spans="70:102" s="96" customFormat="1">
      <c r="BR3775" s="110"/>
      <c r="CX3775" s="97"/>
    </row>
    <row r="3776" spans="70:102" s="96" customFormat="1">
      <c r="BR3776" s="110"/>
      <c r="CX3776" s="97"/>
    </row>
    <row r="3777" spans="70:102" s="96" customFormat="1">
      <c r="BR3777" s="110"/>
      <c r="CX3777" s="97"/>
    </row>
    <row r="3778" spans="70:102" s="96" customFormat="1">
      <c r="BR3778" s="110"/>
      <c r="CX3778" s="97"/>
    </row>
    <row r="3779" spans="70:102" s="96" customFormat="1">
      <c r="BR3779" s="110"/>
      <c r="CX3779" s="97"/>
    </row>
    <row r="3780" spans="70:102" s="96" customFormat="1">
      <c r="BR3780" s="110"/>
      <c r="CX3780" s="97"/>
    </row>
    <row r="3781" spans="70:102" s="96" customFormat="1">
      <c r="BR3781" s="110"/>
      <c r="CX3781" s="97"/>
    </row>
    <row r="3782" spans="70:102" s="96" customFormat="1">
      <c r="BR3782" s="110"/>
      <c r="CX3782" s="97"/>
    </row>
    <row r="3783" spans="70:102" s="96" customFormat="1">
      <c r="BR3783" s="110"/>
      <c r="CX3783" s="97"/>
    </row>
    <row r="3784" spans="70:102" s="96" customFormat="1">
      <c r="BR3784" s="110"/>
      <c r="CX3784" s="97"/>
    </row>
    <row r="3785" spans="70:102" s="96" customFormat="1">
      <c r="BR3785" s="110"/>
      <c r="CX3785" s="97"/>
    </row>
    <row r="3786" spans="70:102" s="96" customFormat="1">
      <c r="BR3786" s="110"/>
      <c r="CX3786" s="97"/>
    </row>
    <row r="3787" spans="70:102" s="96" customFormat="1">
      <c r="BR3787" s="110"/>
      <c r="CX3787" s="97"/>
    </row>
    <row r="3788" spans="70:102" s="96" customFormat="1">
      <c r="BR3788" s="110"/>
      <c r="CX3788" s="97"/>
    </row>
    <row r="3789" spans="70:102" s="96" customFormat="1">
      <c r="BR3789" s="110"/>
      <c r="CX3789" s="97"/>
    </row>
    <row r="3790" spans="70:102" s="96" customFormat="1">
      <c r="BR3790" s="110"/>
      <c r="CX3790" s="97"/>
    </row>
    <row r="3791" spans="70:102" s="96" customFormat="1">
      <c r="BR3791" s="110"/>
      <c r="CX3791" s="97"/>
    </row>
    <row r="3792" spans="70:102" s="96" customFormat="1">
      <c r="BR3792" s="110"/>
      <c r="CX3792" s="97"/>
    </row>
    <row r="3793" spans="70:102" s="96" customFormat="1">
      <c r="BR3793" s="110"/>
      <c r="CX3793" s="97"/>
    </row>
    <row r="3794" spans="70:102" s="96" customFormat="1">
      <c r="BR3794" s="110"/>
      <c r="CX3794" s="97"/>
    </row>
    <row r="3795" spans="70:102" s="96" customFormat="1">
      <c r="BR3795" s="110"/>
      <c r="CX3795" s="97"/>
    </row>
    <row r="3796" spans="70:102" s="96" customFormat="1">
      <c r="BR3796" s="110"/>
      <c r="CX3796" s="97"/>
    </row>
    <row r="3797" spans="70:102" s="96" customFormat="1">
      <c r="BR3797" s="110"/>
      <c r="CX3797" s="97"/>
    </row>
    <row r="3798" spans="70:102" s="96" customFormat="1">
      <c r="BR3798" s="110"/>
      <c r="CX3798" s="97"/>
    </row>
    <row r="3799" spans="70:102" s="96" customFormat="1">
      <c r="BR3799" s="110"/>
      <c r="CX3799" s="97"/>
    </row>
    <row r="3800" spans="70:102" s="96" customFormat="1">
      <c r="BR3800" s="110"/>
      <c r="CX3800" s="97"/>
    </row>
    <row r="3801" spans="70:102" s="96" customFormat="1">
      <c r="BR3801" s="110"/>
      <c r="CX3801" s="97"/>
    </row>
    <row r="3802" spans="70:102" s="96" customFormat="1">
      <c r="BR3802" s="110"/>
      <c r="CX3802" s="97"/>
    </row>
    <row r="3803" spans="70:102" s="96" customFormat="1">
      <c r="BR3803" s="110"/>
      <c r="CX3803" s="97"/>
    </row>
    <row r="3804" spans="70:102" s="96" customFormat="1">
      <c r="BR3804" s="110"/>
      <c r="CX3804" s="97"/>
    </row>
    <row r="3805" spans="70:102" s="96" customFormat="1">
      <c r="BR3805" s="110"/>
      <c r="CX3805" s="97"/>
    </row>
    <row r="3806" spans="70:102" s="96" customFormat="1">
      <c r="BR3806" s="110"/>
      <c r="CX3806" s="97"/>
    </row>
    <row r="3807" spans="70:102" s="96" customFormat="1">
      <c r="BR3807" s="110"/>
      <c r="CX3807" s="97"/>
    </row>
    <row r="3808" spans="70:102" s="96" customFormat="1">
      <c r="BR3808" s="110"/>
      <c r="CX3808" s="97"/>
    </row>
    <row r="3809" spans="70:102" s="96" customFormat="1">
      <c r="BR3809" s="110"/>
      <c r="CX3809" s="97"/>
    </row>
    <row r="3810" spans="70:102" s="96" customFormat="1">
      <c r="BR3810" s="110"/>
      <c r="CX3810" s="97"/>
    </row>
    <row r="3811" spans="70:102" s="96" customFormat="1">
      <c r="BR3811" s="110"/>
      <c r="CX3811" s="97"/>
    </row>
    <row r="3812" spans="70:102" s="96" customFormat="1">
      <c r="BR3812" s="110"/>
      <c r="CX3812" s="97"/>
    </row>
    <row r="3813" spans="70:102" s="96" customFormat="1">
      <c r="BR3813" s="110"/>
      <c r="CX3813" s="97"/>
    </row>
    <row r="3814" spans="70:102" s="96" customFormat="1">
      <c r="BR3814" s="110"/>
      <c r="CX3814" s="97"/>
    </row>
    <row r="3815" spans="70:102" s="96" customFormat="1">
      <c r="BR3815" s="110"/>
      <c r="CX3815" s="97"/>
    </row>
    <row r="3816" spans="70:102" s="96" customFormat="1">
      <c r="BR3816" s="110"/>
      <c r="CX3816" s="97"/>
    </row>
    <row r="3817" spans="70:102" s="96" customFormat="1">
      <c r="BR3817" s="110"/>
      <c r="CX3817" s="97"/>
    </row>
    <row r="3818" spans="70:102" s="96" customFormat="1">
      <c r="BR3818" s="110"/>
      <c r="CX3818" s="97"/>
    </row>
    <row r="3819" spans="70:102" s="96" customFormat="1">
      <c r="BR3819" s="110"/>
      <c r="CX3819" s="97"/>
    </row>
    <row r="3820" spans="70:102" s="96" customFormat="1">
      <c r="BR3820" s="110"/>
      <c r="CX3820" s="97"/>
    </row>
    <row r="3821" spans="70:102" s="96" customFormat="1">
      <c r="BR3821" s="110"/>
      <c r="CX3821" s="97"/>
    </row>
    <row r="3822" spans="70:102" s="96" customFormat="1">
      <c r="BR3822" s="110"/>
      <c r="CX3822" s="97"/>
    </row>
    <row r="3823" spans="70:102" s="96" customFormat="1">
      <c r="BR3823" s="110"/>
      <c r="CX3823" s="97"/>
    </row>
    <row r="3824" spans="70:102" s="96" customFormat="1">
      <c r="BR3824" s="110"/>
      <c r="CX3824" s="97"/>
    </row>
    <row r="3825" spans="70:102" s="96" customFormat="1">
      <c r="BR3825" s="110"/>
      <c r="CX3825" s="97"/>
    </row>
    <row r="3826" spans="70:102" s="96" customFormat="1">
      <c r="BR3826" s="110"/>
      <c r="CX3826" s="97"/>
    </row>
    <row r="3827" spans="70:102" s="96" customFormat="1">
      <c r="BR3827" s="110"/>
      <c r="CX3827" s="97"/>
    </row>
    <row r="3828" spans="70:102" s="96" customFormat="1">
      <c r="BR3828" s="110"/>
      <c r="CX3828" s="97"/>
    </row>
    <row r="3829" spans="70:102" s="96" customFormat="1">
      <c r="BR3829" s="110"/>
      <c r="CX3829" s="97"/>
    </row>
    <row r="3830" spans="70:102" s="96" customFormat="1">
      <c r="BR3830" s="110"/>
      <c r="CX3830" s="97"/>
    </row>
    <row r="3831" spans="70:102" s="96" customFormat="1">
      <c r="BR3831" s="110"/>
      <c r="CX3831" s="97"/>
    </row>
    <row r="3832" spans="70:102" s="96" customFormat="1">
      <c r="BR3832" s="110"/>
      <c r="CX3832" s="97"/>
    </row>
    <row r="3833" spans="70:102" s="96" customFormat="1">
      <c r="BR3833" s="110"/>
      <c r="CX3833" s="97"/>
    </row>
    <row r="3834" spans="70:102" s="96" customFormat="1">
      <c r="BR3834" s="110"/>
      <c r="CX3834" s="97"/>
    </row>
    <row r="3835" spans="70:102" s="96" customFormat="1">
      <c r="BR3835" s="110"/>
      <c r="CX3835" s="97"/>
    </row>
    <row r="3836" spans="70:102" s="96" customFormat="1">
      <c r="BR3836" s="110"/>
      <c r="CX3836" s="97"/>
    </row>
    <row r="3837" spans="70:102" s="96" customFormat="1">
      <c r="BR3837" s="110"/>
      <c r="CX3837" s="97"/>
    </row>
    <row r="3838" spans="70:102" s="96" customFormat="1">
      <c r="BR3838" s="110"/>
      <c r="CX3838" s="97"/>
    </row>
    <row r="3839" spans="70:102" s="96" customFormat="1">
      <c r="BR3839" s="110"/>
      <c r="CX3839" s="97"/>
    </row>
    <row r="3840" spans="70:102" s="96" customFormat="1">
      <c r="BR3840" s="110"/>
      <c r="CX3840" s="97"/>
    </row>
    <row r="3841" spans="70:102" s="96" customFormat="1">
      <c r="BR3841" s="110"/>
      <c r="CX3841" s="97"/>
    </row>
    <row r="3842" spans="70:102" s="96" customFormat="1">
      <c r="BR3842" s="110"/>
      <c r="CX3842" s="97"/>
    </row>
    <row r="3843" spans="70:102" s="96" customFormat="1">
      <c r="BR3843" s="110"/>
      <c r="CX3843" s="97"/>
    </row>
    <row r="3844" spans="70:102" s="96" customFormat="1">
      <c r="BR3844" s="110"/>
      <c r="CX3844" s="97"/>
    </row>
    <row r="3845" spans="70:102" s="96" customFormat="1">
      <c r="BR3845" s="110"/>
      <c r="CX3845" s="97"/>
    </row>
    <row r="3846" spans="70:102" s="96" customFormat="1">
      <c r="BR3846" s="110"/>
      <c r="CX3846" s="97"/>
    </row>
    <row r="3847" spans="70:102" s="96" customFormat="1">
      <c r="BR3847" s="110"/>
      <c r="CX3847" s="97"/>
    </row>
    <row r="3848" spans="70:102" s="96" customFormat="1">
      <c r="BR3848" s="110"/>
      <c r="CX3848" s="97"/>
    </row>
    <row r="3849" spans="70:102" s="96" customFormat="1">
      <c r="BR3849" s="110"/>
      <c r="CX3849" s="97"/>
    </row>
    <row r="3850" spans="70:102" s="96" customFormat="1">
      <c r="BR3850" s="110"/>
      <c r="CX3850" s="97"/>
    </row>
    <row r="3851" spans="70:102" s="96" customFormat="1">
      <c r="BR3851" s="110"/>
      <c r="CX3851" s="97"/>
    </row>
    <row r="3852" spans="70:102" s="96" customFormat="1">
      <c r="BR3852" s="110"/>
      <c r="CX3852" s="97"/>
    </row>
    <row r="3853" spans="70:102" s="96" customFormat="1">
      <c r="BR3853" s="110"/>
      <c r="CX3853" s="97"/>
    </row>
    <row r="3854" spans="70:102" s="96" customFormat="1">
      <c r="BR3854" s="110"/>
      <c r="CX3854" s="97"/>
    </row>
    <row r="3855" spans="70:102" s="96" customFormat="1">
      <c r="BR3855" s="110"/>
      <c r="CX3855" s="97"/>
    </row>
    <row r="3856" spans="70:102" s="96" customFormat="1">
      <c r="BR3856" s="110"/>
      <c r="CX3856" s="97"/>
    </row>
    <row r="3857" spans="70:102" s="96" customFormat="1">
      <c r="BR3857" s="110"/>
      <c r="CX3857" s="97"/>
    </row>
    <row r="3858" spans="70:102" s="96" customFormat="1">
      <c r="BR3858" s="110"/>
      <c r="CX3858" s="97"/>
    </row>
    <row r="3859" spans="70:102" s="96" customFormat="1">
      <c r="BR3859" s="110"/>
      <c r="CX3859" s="97"/>
    </row>
    <row r="3860" spans="70:102" s="96" customFormat="1">
      <c r="BR3860" s="110"/>
      <c r="CX3860" s="97"/>
    </row>
    <row r="3861" spans="70:102" s="96" customFormat="1">
      <c r="BR3861" s="110"/>
      <c r="CX3861" s="97"/>
    </row>
    <row r="3862" spans="70:102" s="96" customFormat="1">
      <c r="BR3862" s="110"/>
      <c r="CX3862" s="97"/>
    </row>
    <row r="3863" spans="70:102" s="96" customFormat="1">
      <c r="BR3863" s="110"/>
      <c r="CX3863" s="97"/>
    </row>
    <row r="3864" spans="70:102" s="96" customFormat="1">
      <c r="BR3864" s="110"/>
      <c r="CX3864" s="97"/>
    </row>
    <row r="3865" spans="70:102" s="96" customFormat="1">
      <c r="BR3865" s="110"/>
      <c r="CX3865" s="97"/>
    </row>
    <row r="3866" spans="70:102" s="96" customFormat="1">
      <c r="BR3866" s="110"/>
      <c r="CX3866" s="97"/>
    </row>
    <row r="3867" spans="70:102" s="96" customFormat="1">
      <c r="BR3867" s="110"/>
      <c r="CX3867" s="97"/>
    </row>
    <row r="3868" spans="70:102" s="96" customFormat="1">
      <c r="BR3868" s="110"/>
      <c r="CX3868" s="97"/>
    </row>
    <row r="3869" spans="70:102" s="96" customFormat="1">
      <c r="BR3869" s="110"/>
      <c r="CX3869" s="97"/>
    </row>
    <row r="3870" spans="70:102" s="96" customFormat="1">
      <c r="BR3870" s="110"/>
      <c r="CX3870" s="97"/>
    </row>
    <row r="3871" spans="70:102" s="96" customFormat="1">
      <c r="BR3871" s="110"/>
      <c r="CX3871" s="97"/>
    </row>
    <row r="3872" spans="70:102" s="96" customFormat="1">
      <c r="BR3872" s="110"/>
      <c r="CX3872" s="97"/>
    </row>
    <row r="3873" spans="70:102" s="96" customFormat="1">
      <c r="BR3873" s="110"/>
      <c r="CX3873" s="97"/>
    </row>
    <row r="3874" spans="70:102" s="96" customFormat="1">
      <c r="BR3874" s="110"/>
      <c r="CX3874" s="97"/>
    </row>
    <row r="3875" spans="70:102" s="96" customFormat="1">
      <c r="BR3875" s="110"/>
      <c r="CX3875" s="97"/>
    </row>
    <row r="3876" spans="70:102" s="96" customFormat="1">
      <c r="BR3876" s="110"/>
      <c r="CX3876" s="97"/>
    </row>
    <row r="3877" spans="70:102" s="96" customFormat="1">
      <c r="BR3877" s="110"/>
      <c r="CX3877" s="97"/>
    </row>
    <row r="3878" spans="70:102" s="96" customFormat="1">
      <c r="BR3878" s="110"/>
      <c r="CX3878" s="97"/>
    </row>
    <row r="3879" spans="70:102" s="96" customFormat="1">
      <c r="BR3879" s="110"/>
      <c r="CX3879" s="97"/>
    </row>
    <row r="3880" spans="70:102" s="96" customFormat="1">
      <c r="BR3880" s="110"/>
      <c r="CX3880" s="97"/>
    </row>
    <row r="3881" spans="70:102" s="96" customFormat="1">
      <c r="BR3881" s="110"/>
      <c r="CX3881" s="97"/>
    </row>
    <row r="3882" spans="70:102" s="96" customFormat="1">
      <c r="BR3882" s="110"/>
      <c r="CX3882" s="97"/>
    </row>
    <row r="3883" spans="70:102" s="96" customFormat="1">
      <c r="BR3883" s="110"/>
      <c r="CX3883" s="97"/>
    </row>
    <row r="3884" spans="70:102" s="96" customFormat="1">
      <c r="BR3884" s="110"/>
      <c r="CX3884" s="97"/>
    </row>
    <row r="3885" spans="70:102" s="96" customFormat="1">
      <c r="BR3885" s="110"/>
      <c r="CX3885" s="97"/>
    </row>
    <row r="3886" spans="70:102" s="96" customFormat="1">
      <c r="BR3886" s="110"/>
      <c r="CX3886" s="97"/>
    </row>
    <row r="3887" spans="70:102" s="96" customFormat="1">
      <c r="BR3887" s="110"/>
      <c r="CX3887" s="97"/>
    </row>
    <row r="3888" spans="70:102" s="96" customFormat="1">
      <c r="BR3888" s="110"/>
      <c r="CX3888" s="97"/>
    </row>
    <row r="3889" spans="70:102" s="96" customFormat="1">
      <c r="BR3889" s="110"/>
      <c r="CX3889" s="97"/>
    </row>
    <row r="3890" spans="70:102" s="96" customFormat="1">
      <c r="BR3890" s="110"/>
      <c r="CX3890" s="97"/>
    </row>
    <row r="3891" spans="70:102" s="96" customFormat="1">
      <c r="BR3891" s="110"/>
      <c r="CX3891" s="97"/>
    </row>
    <row r="3892" spans="70:102" s="96" customFormat="1">
      <c r="BR3892" s="110"/>
      <c r="CX3892" s="97"/>
    </row>
    <row r="3893" spans="70:102" s="96" customFormat="1">
      <c r="BR3893" s="110"/>
      <c r="CX3893" s="97"/>
    </row>
    <row r="3894" spans="70:102" s="96" customFormat="1">
      <c r="BR3894" s="110"/>
      <c r="CX3894" s="97"/>
    </row>
    <row r="3895" spans="70:102" s="96" customFormat="1">
      <c r="BR3895" s="110"/>
      <c r="CX3895" s="97"/>
    </row>
    <row r="3896" spans="70:102" s="96" customFormat="1">
      <c r="BR3896" s="110"/>
      <c r="CX3896" s="97"/>
    </row>
    <row r="3897" spans="70:102" s="96" customFormat="1">
      <c r="BR3897" s="110"/>
      <c r="CX3897" s="97"/>
    </row>
    <row r="3898" spans="70:102" s="96" customFormat="1">
      <c r="BR3898" s="110"/>
      <c r="CX3898" s="97"/>
    </row>
    <row r="3899" spans="70:102" s="96" customFormat="1">
      <c r="BR3899" s="110"/>
      <c r="CX3899" s="97"/>
    </row>
    <row r="3900" spans="70:102" s="96" customFormat="1">
      <c r="BR3900" s="110"/>
      <c r="CX3900" s="97"/>
    </row>
    <row r="3901" spans="70:102" s="96" customFormat="1">
      <c r="BR3901" s="110"/>
      <c r="CX3901" s="97"/>
    </row>
    <row r="3902" spans="70:102" s="96" customFormat="1">
      <c r="BR3902" s="110"/>
      <c r="CX3902" s="97"/>
    </row>
    <row r="3903" spans="70:102" s="96" customFormat="1">
      <c r="BR3903" s="110"/>
      <c r="CX3903" s="97"/>
    </row>
    <row r="3904" spans="70:102" s="96" customFormat="1">
      <c r="BR3904" s="110"/>
      <c r="CX3904" s="97"/>
    </row>
    <row r="3905" spans="70:102" s="96" customFormat="1">
      <c r="BR3905" s="110"/>
      <c r="CX3905" s="97"/>
    </row>
    <row r="3906" spans="70:102" s="96" customFormat="1">
      <c r="BR3906" s="110"/>
      <c r="CX3906" s="97"/>
    </row>
    <row r="3907" spans="70:102" s="96" customFormat="1">
      <c r="BR3907" s="110"/>
      <c r="CX3907" s="97"/>
    </row>
    <row r="3908" spans="70:102" s="96" customFormat="1">
      <c r="BR3908" s="110"/>
      <c r="CX3908" s="97"/>
    </row>
    <row r="3909" spans="70:102" s="96" customFormat="1">
      <c r="BR3909" s="110"/>
      <c r="CX3909" s="97"/>
    </row>
    <row r="3910" spans="70:102" s="96" customFormat="1">
      <c r="BR3910" s="110"/>
      <c r="CX3910" s="97"/>
    </row>
    <row r="3911" spans="70:102" s="96" customFormat="1">
      <c r="BR3911" s="110"/>
      <c r="CX3911" s="97"/>
    </row>
    <row r="3912" spans="70:102" s="96" customFormat="1">
      <c r="BR3912" s="110"/>
      <c r="CX3912" s="97"/>
    </row>
    <row r="3913" spans="70:102" s="96" customFormat="1">
      <c r="BR3913" s="110"/>
      <c r="CX3913" s="97"/>
    </row>
    <row r="3914" spans="70:102" s="96" customFormat="1">
      <c r="BR3914" s="110"/>
      <c r="CX3914" s="97"/>
    </row>
    <row r="3915" spans="70:102" s="96" customFormat="1">
      <c r="BR3915" s="110"/>
      <c r="CX3915" s="97"/>
    </row>
    <row r="3916" spans="70:102" s="96" customFormat="1">
      <c r="BR3916" s="110"/>
      <c r="CX3916" s="97"/>
    </row>
    <row r="3917" spans="70:102" s="96" customFormat="1">
      <c r="BR3917" s="110"/>
      <c r="CX3917" s="97"/>
    </row>
    <row r="3918" spans="70:102" s="96" customFormat="1">
      <c r="BR3918" s="110"/>
      <c r="CX3918" s="97"/>
    </row>
    <row r="3919" spans="70:102" s="96" customFormat="1">
      <c r="BR3919" s="110"/>
      <c r="CX3919" s="97"/>
    </row>
    <row r="3920" spans="70:102" s="96" customFormat="1">
      <c r="BR3920" s="110"/>
      <c r="CX3920" s="97"/>
    </row>
    <row r="3921" spans="70:102" s="96" customFormat="1">
      <c r="BR3921" s="110"/>
      <c r="CX3921" s="97"/>
    </row>
    <row r="3922" spans="70:102" s="96" customFormat="1">
      <c r="BR3922" s="110"/>
      <c r="CX3922" s="97"/>
    </row>
    <row r="3923" spans="70:102" s="96" customFormat="1">
      <c r="BR3923" s="110"/>
      <c r="CX3923" s="97"/>
    </row>
    <row r="3924" spans="70:102" s="96" customFormat="1">
      <c r="BR3924" s="110"/>
      <c r="CX3924" s="97"/>
    </row>
    <row r="3925" spans="70:102" s="96" customFormat="1">
      <c r="BR3925" s="110"/>
      <c r="CX3925" s="97"/>
    </row>
    <row r="3926" spans="70:102" s="96" customFormat="1">
      <c r="BR3926" s="110"/>
      <c r="CX3926" s="97"/>
    </row>
    <row r="3927" spans="70:102" s="96" customFormat="1">
      <c r="BR3927" s="110"/>
      <c r="CX3927" s="97"/>
    </row>
    <row r="3928" spans="70:102" s="96" customFormat="1">
      <c r="BR3928" s="110"/>
      <c r="CX3928" s="97"/>
    </row>
    <row r="3929" spans="70:102" s="96" customFormat="1">
      <c r="BR3929" s="110"/>
      <c r="CX3929" s="97"/>
    </row>
    <row r="3930" spans="70:102" s="96" customFormat="1">
      <c r="BR3930" s="110"/>
      <c r="CX3930" s="97"/>
    </row>
    <row r="3931" spans="70:102" s="96" customFormat="1">
      <c r="BR3931" s="110"/>
      <c r="CX3931" s="97"/>
    </row>
    <row r="3932" spans="70:102" s="96" customFormat="1">
      <c r="BR3932" s="110"/>
      <c r="CX3932" s="97"/>
    </row>
    <row r="3933" spans="70:102" s="96" customFormat="1">
      <c r="BR3933" s="110"/>
      <c r="CX3933" s="97"/>
    </row>
    <row r="3934" spans="70:102" s="96" customFormat="1">
      <c r="BR3934" s="110"/>
      <c r="CX3934" s="97"/>
    </row>
    <row r="3935" spans="70:102" s="96" customFormat="1">
      <c r="BR3935" s="110"/>
      <c r="CX3935" s="97"/>
    </row>
    <row r="3936" spans="70:102" s="96" customFormat="1">
      <c r="BR3936" s="110"/>
      <c r="CX3936" s="97"/>
    </row>
    <row r="3937" spans="70:102" s="96" customFormat="1">
      <c r="BR3937" s="110"/>
      <c r="CX3937" s="97"/>
    </row>
    <row r="3938" spans="70:102" s="96" customFormat="1">
      <c r="BR3938" s="110"/>
      <c r="CX3938" s="97"/>
    </row>
    <row r="3939" spans="70:102" s="96" customFormat="1">
      <c r="BR3939" s="110"/>
      <c r="CX3939" s="97"/>
    </row>
    <row r="3940" spans="70:102" s="96" customFormat="1">
      <c r="BR3940" s="110"/>
      <c r="CX3940" s="97"/>
    </row>
    <row r="3941" spans="70:102" s="96" customFormat="1">
      <c r="BR3941" s="110"/>
      <c r="CX3941" s="97"/>
    </row>
    <row r="3942" spans="70:102" s="96" customFormat="1">
      <c r="BR3942" s="110"/>
      <c r="CX3942" s="97"/>
    </row>
    <row r="3943" spans="70:102" s="96" customFormat="1">
      <c r="BR3943" s="110"/>
      <c r="CX3943" s="97"/>
    </row>
    <row r="3944" spans="70:102" s="96" customFormat="1">
      <c r="BR3944" s="110"/>
      <c r="CX3944" s="97"/>
    </row>
    <row r="3945" spans="70:102" s="96" customFormat="1">
      <c r="BR3945" s="110"/>
      <c r="CX3945" s="97"/>
    </row>
    <row r="3946" spans="70:102" s="96" customFormat="1">
      <c r="BR3946" s="110"/>
      <c r="CX3946" s="97"/>
    </row>
    <row r="3947" spans="70:102" s="96" customFormat="1">
      <c r="BR3947" s="110"/>
      <c r="CX3947" s="97"/>
    </row>
    <row r="3948" spans="70:102" s="96" customFormat="1">
      <c r="BR3948" s="110"/>
      <c r="CX3948" s="97"/>
    </row>
    <row r="3949" spans="70:102" s="96" customFormat="1">
      <c r="BR3949" s="110"/>
      <c r="CX3949" s="97"/>
    </row>
    <row r="3950" spans="70:102" s="96" customFormat="1">
      <c r="BR3950" s="110"/>
      <c r="CX3950" s="97"/>
    </row>
    <row r="3951" spans="70:102" s="96" customFormat="1">
      <c r="BR3951" s="110"/>
      <c r="CX3951" s="97"/>
    </row>
    <row r="3952" spans="70:102" s="96" customFormat="1">
      <c r="BR3952" s="110"/>
      <c r="CX3952" s="97"/>
    </row>
    <row r="3953" spans="70:102" s="96" customFormat="1">
      <c r="BR3953" s="110"/>
      <c r="CX3953" s="97"/>
    </row>
    <row r="3954" spans="70:102" s="96" customFormat="1">
      <c r="BR3954" s="110"/>
      <c r="CX3954" s="97"/>
    </row>
    <row r="3955" spans="70:102" s="96" customFormat="1">
      <c r="BR3955" s="110"/>
      <c r="CX3955" s="97"/>
    </row>
    <row r="3956" spans="70:102" s="96" customFormat="1">
      <c r="BR3956" s="110"/>
      <c r="CX3956" s="97"/>
    </row>
    <row r="3957" spans="70:102" s="96" customFormat="1">
      <c r="BR3957" s="110"/>
      <c r="CX3957" s="97"/>
    </row>
    <row r="3958" spans="70:102" s="96" customFormat="1">
      <c r="BR3958" s="110"/>
      <c r="CX3958" s="97"/>
    </row>
    <row r="3959" spans="70:102" s="96" customFormat="1">
      <c r="BR3959" s="110"/>
      <c r="CX3959" s="97"/>
    </row>
    <row r="3960" spans="70:102" s="96" customFormat="1">
      <c r="BR3960" s="110"/>
      <c r="CX3960" s="97"/>
    </row>
    <row r="3961" spans="70:102" s="96" customFormat="1">
      <c r="BR3961" s="110"/>
      <c r="CX3961" s="97"/>
    </row>
    <row r="3962" spans="70:102" s="96" customFormat="1">
      <c r="BR3962" s="110"/>
      <c r="CX3962" s="97"/>
    </row>
    <row r="3963" spans="70:102" s="96" customFormat="1">
      <c r="BR3963" s="110"/>
      <c r="CX3963" s="97"/>
    </row>
    <row r="3964" spans="70:102" s="96" customFormat="1">
      <c r="BR3964" s="110"/>
      <c r="CX3964" s="97"/>
    </row>
    <row r="3965" spans="70:102" s="96" customFormat="1">
      <c r="BR3965" s="110"/>
      <c r="CX3965" s="97"/>
    </row>
    <row r="3966" spans="70:102" s="96" customFormat="1">
      <c r="BR3966" s="110"/>
      <c r="CX3966" s="97"/>
    </row>
    <row r="3967" spans="70:102" s="96" customFormat="1">
      <c r="BR3967" s="110"/>
      <c r="CX3967" s="97"/>
    </row>
    <row r="3968" spans="70:102" s="96" customFormat="1">
      <c r="BR3968" s="110"/>
      <c r="CX3968" s="97"/>
    </row>
    <row r="3969" spans="70:102" s="96" customFormat="1">
      <c r="BR3969" s="110"/>
      <c r="CX3969" s="97"/>
    </row>
    <row r="3970" spans="70:102" s="96" customFormat="1">
      <c r="BR3970" s="110"/>
      <c r="CX3970" s="97"/>
    </row>
    <row r="3971" spans="70:102" s="96" customFormat="1">
      <c r="BR3971" s="110"/>
      <c r="CX3971" s="97"/>
    </row>
    <row r="3972" spans="70:102" s="96" customFormat="1">
      <c r="BR3972" s="110"/>
      <c r="CX3972" s="97"/>
    </row>
    <row r="3973" spans="70:102" s="96" customFormat="1">
      <c r="BR3973" s="110"/>
      <c r="CX3973" s="97"/>
    </row>
    <row r="3974" spans="70:102" s="96" customFormat="1">
      <c r="BR3974" s="110"/>
      <c r="CX3974" s="97"/>
    </row>
    <row r="3975" spans="70:102" s="96" customFormat="1">
      <c r="BR3975" s="110"/>
      <c r="CX3975" s="97"/>
    </row>
    <row r="3976" spans="70:102" s="96" customFormat="1">
      <c r="BR3976" s="110"/>
      <c r="CX3976" s="97"/>
    </row>
    <row r="3977" spans="70:102" s="96" customFormat="1">
      <c r="BR3977" s="110"/>
      <c r="CX3977" s="97"/>
    </row>
    <row r="3978" spans="70:102" s="96" customFormat="1">
      <c r="BR3978" s="110"/>
      <c r="CX3978" s="97"/>
    </row>
    <row r="3979" spans="70:102" s="96" customFormat="1">
      <c r="BR3979" s="110"/>
      <c r="CX3979" s="97"/>
    </row>
    <row r="3980" spans="70:102" s="96" customFormat="1">
      <c r="BR3980" s="110"/>
      <c r="CX3980" s="97"/>
    </row>
    <row r="3981" spans="70:102" s="96" customFormat="1">
      <c r="BR3981" s="110"/>
      <c r="CX3981" s="97"/>
    </row>
    <row r="3982" spans="70:102" s="96" customFormat="1">
      <c r="BR3982" s="110"/>
      <c r="CX3982" s="97"/>
    </row>
    <row r="3983" spans="70:102" s="96" customFormat="1">
      <c r="BR3983" s="110"/>
      <c r="CX3983" s="97"/>
    </row>
    <row r="3984" spans="70:102" s="96" customFormat="1">
      <c r="BR3984" s="110"/>
      <c r="CX3984" s="97"/>
    </row>
    <row r="3985" spans="70:102" s="96" customFormat="1">
      <c r="BR3985" s="110"/>
      <c r="CX3985" s="97"/>
    </row>
    <row r="3986" spans="70:102" s="96" customFormat="1">
      <c r="BR3986" s="110"/>
      <c r="CX3986" s="97"/>
    </row>
    <row r="3987" spans="70:102" s="96" customFormat="1">
      <c r="BR3987" s="110"/>
      <c r="CX3987" s="97"/>
    </row>
    <row r="3988" spans="70:102" s="96" customFormat="1">
      <c r="BR3988" s="110"/>
      <c r="CX3988" s="97"/>
    </row>
    <row r="3989" spans="70:102" s="96" customFormat="1">
      <c r="BR3989" s="110"/>
      <c r="CX3989" s="97"/>
    </row>
    <row r="3990" spans="70:102" s="96" customFormat="1">
      <c r="BR3990" s="110"/>
      <c r="CX3990" s="97"/>
    </row>
    <row r="3991" spans="70:102" s="96" customFormat="1">
      <c r="BR3991" s="110"/>
      <c r="CX3991" s="97"/>
    </row>
    <row r="3992" spans="70:102" s="96" customFormat="1">
      <c r="BR3992" s="110"/>
      <c r="CX3992" s="97"/>
    </row>
    <row r="3993" spans="70:102" s="96" customFormat="1">
      <c r="BR3993" s="110"/>
      <c r="CX3993" s="97"/>
    </row>
    <row r="3994" spans="70:102" s="96" customFormat="1">
      <c r="BR3994" s="110"/>
      <c r="CX3994" s="97"/>
    </row>
    <row r="3995" spans="70:102" s="96" customFormat="1">
      <c r="BR3995" s="110"/>
      <c r="CX3995" s="97"/>
    </row>
    <row r="3996" spans="70:102" s="96" customFormat="1">
      <c r="BR3996" s="110"/>
      <c r="CX3996" s="97"/>
    </row>
    <row r="3997" spans="70:102" s="96" customFormat="1">
      <c r="BR3997" s="110"/>
      <c r="CX3997" s="97"/>
    </row>
    <row r="3998" spans="70:102" s="96" customFormat="1">
      <c r="BR3998" s="110"/>
      <c r="CX3998" s="97"/>
    </row>
    <row r="3999" spans="70:102" s="96" customFormat="1">
      <c r="BR3999" s="110"/>
      <c r="CX3999" s="97"/>
    </row>
    <row r="4000" spans="70:102" s="96" customFormat="1">
      <c r="BR4000" s="110"/>
      <c r="CX4000" s="97"/>
    </row>
    <row r="4001" spans="70:102" s="96" customFormat="1">
      <c r="BR4001" s="110"/>
      <c r="CX4001" s="97"/>
    </row>
    <row r="4002" spans="70:102" s="96" customFormat="1">
      <c r="BR4002" s="110"/>
      <c r="CX4002" s="97"/>
    </row>
    <row r="4003" spans="70:102" s="96" customFormat="1">
      <c r="BR4003" s="110"/>
      <c r="CX4003" s="97"/>
    </row>
    <row r="4004" spans="70:102" s="96" customFormat="1">
      <c r="BR4004" s="110"/>
      <c r="CX4004" s="97"/>
    </row>
    <row r="4005" spans="70:102" s="96" customFormat="1">
      <c r="BR4005" s="110"/>
      <c r="CX4005" s="97"/>
    </row>
    <row r="4006" spans="70:102" s="96" customFormat="1">
      <c r="BR4006" s="110"/>
      <c r="CX4006" s="97"/>
    </row>
    <row r="4007" spans="70:102" s="96" customFormat="1">
      <c r="BR4007" s="110"/>
      <c r="CX4007" s="97"/>
    </row>
    <row r="4008" spans="70:102" s="96" customFormat="1">
      <c r="BR4008" s="110"/>
      <c r="CX4008" s="97"/>
    </row>
    <row r="4009" spans="70:102" s="96" customFormat="1">
      <c r="BR4009" s="110"/>
      <c r="CX4009" s="97"/>
    </row>
    <row r="4010" spans="70:102" s="96" customFormat="1">
      <c r="BR4010" s="110"/>
      <c r="CX4010" s="97"/>
    </row>
    <row r="4011" spans="70:102" s="96" customFormat="1">
      <c r="BR4011" s="110"/>
      <c r="CX4011" s="97"/>
    </row>
    <row r="4012" spans="70:102" s="96" customFormat="1">
      <c r="BR4012" s="110"/>
      <c r="CX4012" s="97"/>
    </row>
    <row r="4013" spans="70:102" s="96" customFormat="1">
      <c r="BR4013" s="110"/>
      <c r="CX4013" s="97"/>
    </row>
    <row r="4014" spans="70:102" s="96" customFormat="1">
      <c r="BR4014" s="110"/>
      <c r="CX4014" s="97"/>
    </row>
    <row r="4015" spans="70:102" s="96" customFormat="1">
      <c r="BR4015" s="110"/>
      <c r="CX4015" s="97"/>
    </row>
    <row r="4016" spans="70:102" s="96" customFormat="1">
      <c r="BR4016" s="110"/>
      <c r="CX4016" s="97"/>
    </row>
    <row r="4017" spans="70:102" s="96" customFormat="1">
      <c r="BR4017" s="110"/>
      <c r="CX4017" s="97"/>
    </row>
    <row r="4018" spans="70:102" s="96" customFormat="1">
      <c r="BR4018" s="110"/>
      <c r="CX4018" s="97"/>
    </row>
    <row r="4019" spans="70:102" s="96" customFormat="1">
      <c r="BR4019" s="110"/>
      <c r="CX4019" s="97"/>
    </row>
    <row r="4020" spans="70:102" s="96" customFormat="1">
      <c r="BR4020" s="110"/>
      <c r="CX4020" s="97"/>
    </row>
    <row r="4021" spans="70:102" s="96" customFormat="1">
      <c r="BR4021" s="110"/>
      <c r="CX4021" s="97"/>
    </row>
    <row r="4022" spans="70:102" s="96" customFormat="1">
      <c r="BR4022" s="110"/>
      <c r="CX4022" s="97"/>
    </row>
    <row r="4023" spans="70:102" s="96" customFormat="1">
      <c r="BR4023" s="110"/>
      <c r="CX4023" s="97"/>
    </row>
    <row r="4024" spans="70:102" s="96" customFormat="1">
      <c r="BR4024" s="110"/>
      <c r="CX4024" s="97"/>
    </row>
    <row r="4025" spans="70:102" s="96" customFormat="1">
      <c r="BR4025" s="110"/>
      <c r="CX4025" s="97"/>
    </row>
    <row r="4026" spans="70:102" s="96" customFormat="1">
      <c r="BR4026" s="110"/>
      <c r="CX4026" s="97"/>
    </row>
    <row r="4027" spans="70:102" s="96" customFormat="1">
      <c r="BR4027" s="110"/>
      <c r="CX4027" s="97"/>
    </row>
    <row r="4028" spans="70:102" s="96" customFormat="1">
      <c r="BR4028" s="110"/>
      <c r="CX4028" s="97"/>
    </row>
    <row r="4029" spans="70:102" s="96" customFormat="1">
      <c r="BR4029" s="110"/>
      <c r="CX4029" s="97"/>
    </row>
    <row r="4030" spans="70:102" s="96" customFormat="1">
      <c r="BR4030" s="110"/>
      <c r="CX4030" s="97"/>
    </row>
    <row r="4031" spans="70:102" s="96" customFormat="1">
      <c r="BR4031" s="110"/>
      <c r="CX4031" s="97"/>
    </row>
    <row r="4032" spans="70:102" s="96" customFormat="1">
      <c r="BR4032" s="110"/>
      <c r="CX4032" s="97"/>
    </row>
    <row r="4033" spans="70:102" s="96" customFormat="1">
      <c r="BR4033" s="110"/>
      <c r="CX4033" s="97"/>
    </row>
    <row r="4034" spans="70:102" s="96" customFormat="1">
      <c r="BR4034" s="110"/>
      <c r="CX4034" s="97"/>
    </row>
    <row r="4035" spans="70:102" s="96" customFormat="1">
      <c r="BR4035" s="110"/>
      <c r="CX4035" s="97"/>
    </row>
    <row r="4036" spans="70:102" s="96" customFormat="1">
      <c r="BR4036" s="110"/>
      <c r="CX4036" s="97"/>
    </row>
    <row r="4037" spans="70:102" s="96" customFormat="1">
      <c r="BR4037" s="110"/>
      <c r="CX4037" s="97"/>
    </row>
    <row r="4038" spans="70:102" s="96" customFormat="1">
      <c r="BR4038" s="110"/>
      <c r="CX4038" s="97"/>
    </row>
    <row r="4039" spans="70:102" s="96" customFormat="1">
      <c r="BR4039" s="110"/>
      <c r="CX4039" s="97"/>
    </row>
    <row r="4040" spans="70:102" s="96" customFormat="1">
      <c r="BR4040" s="110"/>
      <c r="CX4040" s="97"/>
    </row>
    <row r="4041" spans="70:102" s="96" customFormat="1">
      <c r="BR4041" s="110"/>
      <c r="CX4041" s="97"/>
    </row>
    <row r="4042" spans="70:102" s="96" customFormat="1">
      <c r="BR4042" s="110"/>
      <c r="CX4042" s="97"/>
    </row>
    <row r="4043" spans="70:102" s="96" customFormat="1">
      <c r="BR4043" s="110"/>
      <c r="CX4043" s="97"/>
    </row>
    <row r="4044" spans="70:102" s="96" customFormat="1">
      <c r="BR4044" s="110"/>
      <c r="CX4044" s="97"/>
    </row>
    <row r="4045" spans="70:102" s="96" customFormat="1">
      <c r="BR4045" s="110"/>
      <c r="CX4045" s="97"/>
    </row>
    <row r="4046" spans="70:102" s="96" customFormat="1">
      <c r="BR4046" s="110"/>
      <c r="CX4046" s="97"/>
    </row>
    <row r="4047" spans="70:102" s="96" customFormat="1">
      <c r="BR4047" s="110"/>
      <c r="CX4047" s="97"/>
    </row>
    <row r="4048" spans="70:102" s="96" customFormat="1">
      <c r="BR4048" s="110"/>
      <c r="CX4048" s="97"/>
    </row>
    <row r="4049" spans="70:102" s="96" customFormat="1">
      <c r="BR4049" s="110"/>
      <c r="CX4049" s="97"/>
    </row>
    <row r="4050" spans="70:102" s="96" customFormat="1">
      <c r="BR4050" s="110"/>
      <c r="CX4050" s="97"/>
    </row>
    <row r="4051" spans="70:102" s="96" customFormat="1">
      <c r="BR4051" s="110"/>
      <c r="CX4051" s="97"/>
    </row>
    <row r="4052" spans="70:102" s="96" customFormat="1">
      <c r="BR4052" s="110"/>
      <c r="CX4052" s="97"/>
    </row>
    <row r="4053" spans="70:102" s="96" customFormat="1">
      <c r="BR4053" s="110"/>
      <c r="CX4053" s="97"/>
    </row>
    <row r="4054" spans="70:102" s="96" customFormat="1">
      <c r="BR4054" s="110"/>
      <c r="CX4054" s="97"/>
    </row>
    <row r="4055" spans="70:102" s="96" customFormat="1">
      <c r="BR4055" s="110"/>
      <c r="CX4055" s="97"/>
    </row>
    <row r="4056" spans="70:102" s="96" customFormat="1">
      <c r="BR4056" s="110"/>
      <c r="CX4056" s="97"/>
    </row>
    <row r="4057" spans="70:102" s="96" customFormat="1">
      <c r="BR4057" s="110"/>
      <c r="CX4057" s="97"/>
    </row>
    <row r="4058" spans="70:102" s="96" customFormat="1">
      <c r="BR4058" s="110"/>
      <c r="CX4058" s="97"/>
    </row>
    <row r="4059" spans="70:102" s="96" customFormat="1">
      <c r="BR4059" s="110"/>
      <c r="CX4059" s="97"/>
    </row>
    <row r="4060" spans="70:102" s="96" customFormat="1">
      <c r="BR4060" s="110"/>
      <c r="CX4060" s="97"/>
    </row>
    <row r="4061" spans="70:102" s="96" customFormat="1">
      <c r="BR4061" s="110"/>
      <c r="CX4061" s="97"/>
    </row>
    <row r="4062" spans="70:102" s="96" customFormat="1">
      <c r="BR4062" s="110"/>
      <c r="CX4062" s="97"/>
    </row>
    <row r="4063" spans="70:102" s="96" customFormat="1">
      <c r="BR4063" s="110"/>
      <c r="CX4063" s="97"/>
    </row>
    <row r="4064" spans="70:102" s="96" customFormat="1">
      <c r="BR4064" s="110"/>
      <c r="CX4064" s="97"/>
    </row>
    <row r="4065" spans="70:102" s="96" customFormat="1">
      <c r="BR4065" s="110"/>
      <c r="CX4065" s="97"/>
    </row>
    <row r="4066" spans="70:102" s="96" customFormat="1">
      <c r="BR4066" s="110"/>
      <c r="CX4066" s="97"/>
    </row>
    <row r="4067" spans="70:102" s="96" customFormat="1">
      <c r="BR4067" s="110"/>
      <c r="CX4067" s="97"/>
    </row>
    <row r="4068" spans="70:102" s="96" customFormat="1">
      <c r="BR4068" s="110"/>
      <c r="CX4068" s="97"/>
    </row>
    <row r="4069" spans="70:102" s="96" customFormat="1">
      <c r="BR4069" s="110"/>
      <c r="CX4069" s="97"/>
    </row>
    <row r="4070" spans="70:102" s="96" customFormat="1">
      <c r="BR4070" s="110"/>
      <c r="CX4070" s="97"/>
    </row>
    <row r="4071" spans="70:102" s="96" customFormat="1">
      <c r="BR4071" s="110"/>
      <c r="CX4071" s="97"/>
    </row>
    <row r="4072" spans="70:102" s="96" customFormat="1">
      <c r="BR4072" s="110"/>
      <c r="CX4072" s="97"/>
    </row>
    <row r="4073" spans="70:102" s="96" customFormat="1">
      <c r="BR4073" s="110"/>
      <c r="CX4073" s="97"/>
    </row>
    <row r="4074" spans="70:102" s="96" customFormat="1">
      <c r="BR4074" s="110"/>
      <c r="CX4074" s="97"/>
    </row>
    <row r="4075" spans="70:102" s="96" customFormat="1">
      <c r="BR4075" s="110"/>
      <c r="CX4075" s="97"/>
    </row>
    <row r="4076" spans="70:102" s="96" customFormat="1">
      <c r="BR4076" s="110"/>
      <c r="CX4076" s="97"/>
    </row>
    <row r="4077" spans="70:102" s="96" customFormat="1">
      <c r="BR4077" s="110"/>
      <c r="CX4077" s="97"/>
    </row>
    <row r="4078" spans="70:102" s="96" customFormat="1">
      <c r="BR4078" s="110"/>
      <c r="CX4078" s="97"/>
    </row>
    <row r="4079" spans="70:102" s="96" customFormat="1">
      <c r="BR4079" s="110"/>
      <c r="CX4079" s="97"/>
    </row>
    <row r="4080" spans="70:102" s="96" customFormat="1">
      <c r="BR4080" s="110"/>
      <c r="CX4080" s="97"/>
    </row>
    <row r="4081" spans="70:102" s="96" customFormat="1">
      <c r="BR4081" s="110"/>
      <c r="CX4081" s="97"/>
    </row>
    <row r="4082" spans="70:102" s="96" customFormat="1">
      <c r="BR4082" s="110"/>
      <c r="CX4082" s="97"/>
    </row>
    <row r="4083" spans="70:102" s="96" customFormat="1">
      <c r="BR4083" s="110"/>
      <c r="CX4083" s="97"/>
    </row>
    <row r="4084" spans="70:102" s="96" customFormat="1">
      <c r="BR4084" s="110"/>
      <c r="CX4084" s="97"/>
    </row>
    <row r="4085" spans="70:102" s="96" customFormat="1">
      <c r="BR4085" s="110"/>
      <c r="CX4085" s="97"/>
    </row>
    <row r="4086" spans="70:102" s="96" customFormat="1">
      <c r="BR4086" s="110"/>
      <c r="CX4086" s="97"/>
    </row>
    <row r="4087" spans="70:102" s="96" customFormat="1">
      <c r="BR4087" s="110"/>
      <c r="CX4087" s="97"/>
    </row>
    <row r="4088" spans="70:102" s="96" customFormat="1">
      <c r="BR4088" s="110"/>
      <c r="CX4088" s="97"/>
    </row>
    <row r="4089" spans="70:102" s="96" customFormat="1">
      <c r="BR4089" s="110"/>
      <c r="CX4089" s="97"/>
    </row>
    <row r="4090" spans="70:102" s="96" customFormat="1">
      <c r="BR4090" s="110"/>
      <c r="CX4090" s="97"/>
    </row>
    <row r="4091" spans="70:102" s="96" customFormat="1">
      <c r="BR4091" s="110"/>
      <c r="CX4091" s="97"/>
    </row>
    <row r="4092" spans="70:102" s="96" customFormat="1">
      <c r="BR4092" s="110"/>
      <c r="CX4092" s="97"/>
    </row>
    <row r="4093" spans="70:102" s="96" customFormat="1">
      <c r="BR4093" s="110"/>
      <c r="CX4093" s="97"/>
    </row>
    <row r="4094" spans="70:102" s="96" customFormat="1">
      <c r="BR4094" s="110"/>
      <c r="CX4094" s="97"/>
    </row>
    <row r="4095" spans="70:102" s="96" customFormat="1">
      <c r="BR4095" s="110"/>
      <c r="CX4095" s="97"/>
    </row>
    <row r="4096" spans="70:102" s="96" customFormat="1">
      <c r="BR4096" s="110"/>
      <c r="CX4096" s="97"/>
    </row>
    <row r="4097" spans="70:102" s="96" customFormat="1">
      <c r="BR4097" s="110"/>
      <c r="CX4097" s="97"/>
    </row>
    <row r="4098" spans="70:102" s="96" customFormat="1">
      <c r="BR4098" s="110"/>
      <c r="CX4098" s="97"/>
    </row>
    <row r="4099" spans="70:102" s="96" customFormat="1">
      <c r="BR4099" s="110"/>
      <c r="CX4099" s="97"/>
    </row>
    <row r="4100" spans="70:102" s="96" customFormat="1">
      <c r="BR4100" s="110"/>
      <c r="CX4100" s="97"/>
    </row>
    <row r="4101" spans="70:102" s="96" customFormat="1">
      <c r="BR4101" s="110"/>
      <c r="CX4101" s="97"/>
    </row>
    <row r="4102" spans="70:102" s="96" customFormat="1">
      <c r="BR4102" s="110"/>
      <c r="CX4102" s="97"/>
    </row>
    <row r="4103" spans="70:102" s="96" customFormat="1">
      <c r="BR4103" s="110"/>
      <c r="CX4103" s="97"/>
    </row>
    <row r="4104" spans="70:102" s="96" customFormat="1">
      <c r="BR4104" s="110"/>
      <c r="CX4104" s="97"/>
    </row>
    <row r="4105" spans="70:102" s="96" customFormat="1">
      <c r="BR4105" s="110"/>
      <c r="CX4105" s="97"/>
    </row>
    <row r="4106" spans="70:102" s="96" customFormat="1">
      <c r="BR4106" s="110"/>
      <c r="CX4106" s="97"/>
    </row>
    <row r="4107" spans="70:102" s="96" customFormat="1">
      <c r="BR4107" s="110"/>
      <c r="CX4107" s="97"/>
    </row>
    <row r="4108" spans="70:102" s="96" customFormat="1">
      <c r="BR4108" s="110"/>
      <c r="CX4108" s="97"/>
    </row>
    <row r="4109" spans="70:102" s="96" customFormat="1">
      <c r="BR4109" s="110"/>
      <c r="CX4109" s="97"/>
    </row>
    <row r="4110" spans="70:102" s="96" customFormat="1">
      <c r="BR4110" s="110"/>
      <c r="CX4110" s="97"/>
    </row>
    <row r="4111" spans="70:102" s="96" customFormat="1">
      <c r="BR4111" s="110"/>
      <c r="CX4111" s="97"/>
    </row>
    <row r="4112" spans="70:102" s="96" customFormat="1">
      <c r="BR4112" s="110"/>
      <c r="CX4112" s="97"/>
    </row>
    <row r="4113" spans="70:102" s="96" customFormat="1">
      <c r="BR4113" s="110"/>
      <c r="CX4113" s="97"/>
    </row>
    <row r="4114" spans="70:102" s="96" customFormat="1">
      <c r="BR4114" s="110"/>
      <c r="CX4114" s="97"/>
    </row>
    <row r="4115" spans="70:102" s="96" customFormat="1">
      <c r="BR4115" s="110"/>
      <c r="CX4115" s="97"/>
    </row>
    <row r="4116" spans="70:102" s="96" customFormat="1">
      <c r="BR4116" s="110"/>
      <c r="CX4116" s="97"/>
    </row>
    <row r="4117" spans="70:102" s="96" customFormat="1">
      <c r="BR4117" s="110"/>
      <c r="CX4117" s="97"/>
    </row>
    <row r="4118" spans="70:102" s="96" customFormat="1">
      <c r="BR4118" s="110"/>
      <c r="CX4118" s="97"/>
    </row>
    <row r="4119" spans="70:102" s="96" customFormat="1">
      <c r="BR4119" s="110"/>
      <c r="CX4119" s="97"/>
    </row>
    <row r="4120" spans="70:102" s="96" customFormat="1">
      <c r="BR4120" s="110"/>
      <c r="CX4120" s="97"/>
    </row>
    <row r="4121" spans="70:102" s="96" customFormat="1">
      <c r="BR4121" s="110"/>
      <c r="CX4121" s="97"/>
    </row>
    <row r="4122" spans="70:102" s="96" customFormat="1">
      <c r="BR4122" s="110"/>
      <c r="CX4122" s="97"/>
    </row>
    <row r="4123" spans="70:102" s="96" customFormat="1">
      <c r="BR4123" s="110"/>
      <c r="CX4123" s="97"/>
    </row>
    <row r="4124" spans="70:102" s="96" customFormat="1">
      <c r="BR4124" s="110"/>
      <c r="CX4124" s="97"/>
    </row>
    <row r="4125" spans="70:102" s="96" customFormat="1">
      <c r="BR4125" s="110"/>
      <c r="CX4125" s="97"/>
    </row>
    <row r="4126" spans="70:102" s="96" customFormat="1">
      <c r="BR4126" s="110"/>
      <c r="CX4126" s="97"/>
    </row>
    <row r="4127" spans="70:102" s="96" customFormat="1">
      <c r="BR4127" s="110"/>
      <c r="CX4127" s="97"/>
    </row>
    <row r="4128" spans="70:102" s="96" customFormat="1">
      <c r="BR4128" s="110"/>
      <c r="CX4128" s="97"/>
    </row>
    <row r="4129" spans="70:102" s="96" customFormat="1">
      <c r="BR4129" s="110"/>
      <c r="CX4129" s="97"/>
    </row>
    <row r="4130" spans="70:102" s="96" customFormat="1">
      <c r="BR4130" s="110"/>
      <c r="CX4130" s="97"/>
    </row>
    <row r="4131" spans="70:102" s="96" customFormat="1">
      <c r="BR4131" s="110"/>
      <c r="CX4131" s="97"/>
    </row>
    <row r="4132" spans="70:102" s="96" customFormat="1">
      <c r="BR4132" s="110"/>
      <c r="CX4132" s="97"/>
    </row>
    <row r="4133" spans="70:102" s="96" customFormat="1">
      <c r="BR4133" s="110"/>
      <c r="CX4133" s="97"/>
    </row>
    <row r="4134" spans="70:102" s="96" customFormat="1">
      <c r="BR4134" s="110"/>
      <c r="CX4134" s="97"/>
    </row>
    <row r="4135" spans="70:102" s="96" customFormat="1">
      <c r="BR4135" s="110"/>
      <c r="CX4135" s="97"/>
    </row>
    <row r="4136" spans="70:102" s="96" customFormat="1">
      <c r="BR4136" s="110"/>
      <c r="CX4136" s="97"/>
    </row>
    <row r="4137" spans="70:102" s="96" customFormat="1">
      <c r="BR4137" s="110"/>
      <c r="CX4137" s="97"/>
    </row>
    <row r="4138" spans="70:102" s="96" customFormat="1">
      <c r="BR4138" s="110"/>
      <c r="CX4138" s="97"/>
    </row>
    <row r="4139" spans="70:102" s="96" customFormat="1">
      <c r="BR4139" s="110"/>
      <c r="CX4139" s="97"/>
    </row>
    <row r="4140" spans="70:102" s="96" customFormat="1">
      <c r="BR4140" s="110"/>
      <c r="CX4140" s="97"/>
    </row>
    <row r="4141" spans="70:102" s="96" customFormat="1">
      <c r="BR4141" s="110"/>
      <c r="CX4141" s="97"/>
    </row>
    <row r="4142" spans="70:102" s="96" customFormat="1">
      <c r="BR4142" s="110"/>
      <c r="CX4142" s="97"/>
    </row>
    <row r="4143" spans="70:102" s="96" customFormat="1">
      <c r="BR4143" s="110"/>
      <c r="CX4143" s="97"/>
    </row>
    <row r="4144" spans="70:102" s="96" customFormat="1">
      <c r="BR4144" s="110"/>
      <c r="CX4144" s="97"/>
    </row>
    <row r="4145" spans="70:102" s="96" customFormat="1">
      <c r="BR4145" s="110"/>
      <c r="CX4145" s="97"/>
    </row>
    <row r="4146" spans="70:102" s="96" customFormat="1">
      <c r="BR4146" s="110"/>
      <c r="CX4146" s="97"/>
    </row>
    <row r="4147" spans="70:102" s="96" customFormat="1">
      <c r="BR4147" s="110"/>
      <c r="CX4147" s="97"/>
    </row>
    <row r="4148" spans="70:102" s="96" customFormat="1">
      <c r="BR4148" s="110"/>
      <c r="CX4148" s="97"/>
    </row>
    <row r="4149" spans="70:102" s="96" customFormat="1">
      <c r="BR4149" s="110"/>
      <c r="CX4149" s="97"/>
    </row>
    <row r="4150" spans="70:102" s="96" customFormat="1">
      <c r="BR4150" s="110"/>
      <c r="CX4150" s="97"/>
    </row>
    <row r="4151" spans="70:102" s="96" customFormat="1">
      <c r="BR4151" s="110"/>
      <c r="CX4151" s="97"/>
    </row>
    <row r="4152" spans="70:102" s="96" customFormat="1">
      <c r="BR4152" s="110"/>
      <c r="CX4152" s="97"/>
    </row>
    <row r="4153" spans="70:102" s="96" customFormat="1">
      <c r="BR4153" s="110"/>
      <c r="CX4153" s="97"/>
    </row>
    <row r="4154" spans="70:102" s="96" customFormat="1">
      <c r="BR4154" s="110"/>
      <c r="CX4154" s="97"/>
    </row>
    <row r="4155" spans="70:102" s="96" customFormat="1">
      <c r="BR4155" s="110"/>
      <c r="CX4155" s="97"/>
    </row>
    <row r="4156" spans="70:102" s="96" customFormat="1">
      <c r="BR4156" s="110"/>
      <c r="CX4156" s="97"/>
    </row>
    <row r="4157" spans="70:102" s="96" customFormat="1">
      <c r="BR4157" s="110"/>
      <c r="CX4157" s="97"/>
    </row>
    <row r="4158" spans="70:102" s="96" customFormat="1">
      <c r="BR4158" s="110"/>
      <c r="CX4158" s="97"/>
    </row>
    <row r="4159" spans="70:102" s="96" customFormat="1">
      <c r="BR4159" s="110"/>
      <c r="CX4159" s="97"/>
    </row>
    <row r="4160" spans="70:102" s="96" customFormat="1">
      <c r="BR4160" s="110"/>
      <c r="CX4160" s="97"/>
    </row>
    <row r="4161" spans="70:102" s="96" customFormat="1">
      <c r="BR4161" s="110"/>
      <c r="CX4161" s="97"/>
    </row>
    <row r="4162" spans="70:102" s="96" customFormat="1">
      <c r="BR4162" s="110"/>
      <c r="CX4162" s="97"/>
    </row>
    <row r="4163" spans="70:102" s="96" customFormat="1">
      <c r="BR4163" s="110"/>
      <c r="CX4163" s="97"/>
    </row>
    <row r="4164" spans="70:102" s="96" customFormat="1">
      <c r="BR4164" s="110"/>
      <c r="CX4164" s="97"/>
    </row>
    <row r="4165" spans="70:102" s="96" customFormat="1">
      <c r="BR4165" s="110"/>
      <c r="CX4165" s="97"/>
    </row>
    <row r="4166" spans="70:102" s="96" customFormat="1">
      <c r="BR4166" s="110"/>
      <c r="CX4166" s="97"/>
    </row>
    <row r="4167" spans="70:102" s="96" customFormat="1">
      <c r="BR4167" s="110"/>
      <c r="CX4167" s="97"/>
    </row>
    <row r="4168" spans="70:102" s="96" customFormat="1">
      <c r="BR4168" s="110"/>
      <c r="CX4168" s="97"/>
    </row>
    <row r="4169" spans="70:102" s="96" customFormat="1">
      <c r="BR4169" s="110"/>
      <c r="CX4169" s="97"/>
    </row>
    <row r="4170" spans="70:102" s="96" customFormat="1">
      <c r="BR4170" s="110"/>
      <c r="CX4170" s="97"/>
    </row>
    <row r="4171" spans="70:102" s="96" customFormat="1">
      <c r="BR4171" s="110"/>
      <c r="CX4171" s="97"/>
    </row>
    <row r="4172" spans="70:102" s="96" customFormat="1">
      <c r="BR4172" s="110"/>
      <c r="CX4172" s="97"/>
    </row>
    <row r="4173" spans="70:102" s="96" customFormat="1">
      <c r="BR4173" s="110"/>
      <c r="CX4173" s="97"/>
    </row>
    <row r="4174" spans="70:102" s="96" customFormat="1">
      <c r="BR4174" s="110"/>
      <c r="CX4174" s="97"/>
    </row>
    <row r="4175" spans="70:102" s="96" customFormat="1">
      <c r="BR4175" s="110"/>
      <c r="CX4175" s="97"/>
    </row>
    <row r="4176" spans="70:102" s="96" customFormat="1">
      <c r="BR4176" s="110"/>
      <c r="CX4176" s="97"/>
    </row>
    <row r="4177" spans="70:102" s="96" customFormat="1">
      <c r="BR4177" s="110"/>
      <c r="CX4177" s="97"/>
    </row>
    <row r="4178" spans="70:102" s="96" customFormat="1">
      <c r="BR4178" s="110"/>
      <c r="CX4178" s="97"/>
    </row>
    <row r="4179" spans="70:102" s="96" customFormat="1">
      <c r="BR4179" s="110"/>
      <c r="CX4179" s="97"/>
    </row>
    <row r="4180" spans="70:102" s="96" customFormat="1">
      <c r="BR4180" s="110"/>
      <c r="CX4180" s="97"/>
    </row>
    <row r="4181" spans="70:102" s="96" customFormat="1">
      <c r="BR4181" s="110"/>
      <c r="CX4181" s="97"/>
    </row>
    <row r="4182" spans="70:102" s="96" customFormat="1">
      <c r="BR4182" s="110"/>
      <c r="CX4182" s="97"/>
    </row>
    <row r="4183" spans="70:102" s="96" customFormat="1">
      <c r="BR4183" s="110"/>
      <c r="CX4183" s="97"/>
    </row>
    <row r="4184" spans="70:102" s="96" customFormat="1">
      <c r="BR4184" s="110"/>
      <c r="CX4184" s="97"/>
    </row>
    <row r="4185" spans="70:102" s="96" customFormat="1">
      <c r="BR4185" s="110"/>
      <c r="CX4185" s="97"/>
    </row>
    <row r="4186" spans="70:102" s="96" customFormat="1">
      <c r="BR4186" s="110"/>
      <c r="CX4186" s="97"/>
    </row>
    <row r="4187" spans="70:102" s="96" customFormat="1">
      <c r="BR4187" s="110"/>
      <c r="CX4187" s="97"/>
    </row>
    <row r="4188" spans="70:102" s="96" customFormat="1">
      <c r="BR4188" s="110"/>
      <c r="CX4188" s="97"/>
    </row>
    <row r="4189" spans="70:102" s="96" customFormat="1">
      <c r="BR4189" s="110"/>
      <c r="CX4189" s="97"/>
    </row>
    <row r="4190" spans="70:102" s="96" customFormat="1">
      <c r="BR4190" s="110"/>
      <c r="CX4190" s="97"/>
    </row>
    <row r="4191" spans="70:102" s="96" customFormat="1">
      <c r="BR4191" s="110"/>
      <c r="CX4191" s="97"/>
    </row>
    <row r="4192" spans="70:102" s="96" customFormat="1">
      <c r="BR4192" s="110"/>
      <c r="CX4192" s="97"/>
    </row>
    <row r="4193" spans="70:102" s="96" customFormat="1">
      <c r="BR4193" s="110"/>
      <c r="CX4193" s="97"/>
    </row>
    <row r="4194" spans="70:102" s="96" customFormat="1">
      <c r="BR4194" s="110"/>
      <c r="CX4194" s="97"/>
    </row>
    <row r="4195" spans="70:102" s="96" customFormat="1">
      <c r="BR4195" s="110"/>
      <c r="CX4195" s="97"/>
    </row>
    <row r="4196" spans="70:102" s="96" customFormat="1">
      <c r="BR4196" s="110"/>
      <c r="CX4196" s="97"/>
    </row>
    <row r="4197" spans="70:102" s="96" customFormat="1">
      <c r="BR4197" s="110"/>
      <c r="CX4197" s="97"/>
    </row>
    <row r="4198" spans="70:102" s="96" customFormat="1">
      <c r="BR4198" s="110"/>
      <c r="CX4198" s="97"/>
    </row>
    <row r="4199" spans="70:102" s="96" customFormat="1">
      <c r="BR4199" s="110"/>
      <c r="CX4199" s="97"/>
    </row>
    <row r="4200" spans="70:102" s="96" customFormat="1">
      <c r="BR4200" s="110"/>
      <c r="CX4200" s="97"/>
    </row>
    <row r="4201" spans="70:102" s="96" customFormat="1">
      <c r="BR4201" s="110"/>
      <c r="CX4201" s="97"/>
    </row>
    <row r="4202" spans="70:102" s="96" customFormat="1">
      <c r="BR4202" s="110"/>
      <c r="CX4202" s="97"/>
    </row>
    <row r="4203" spans="70:102" s="96" customFormat="1">
      <c r="BR4203" s="110"/>
      <c r="CX4203" s="97"/>
    </row>
    <row r="4204" spans="70:102" s="96" customFormat="1">
      <c r="BR4204" s="110"/>
      <c r="CX4204" s="97"/>
    </row>
    <row r="4205" spans="70:102" s="96" customFormat="1">
      <c r="BR4205" s="110"/>
      <c r="CX4205" s="97"/>
    </row>
    <row r="4206" spans="70:102" s="96" customFormat="1">
      <c r="BR4206" s="110"/>
      <c r="CX4206" s="97"/>
    </row>
    <row r="4207" spans="70:102" s="96" customFormat="1">
      <c r="BR4207" s="110"/>
      <c r="CX4207" s="97"/>
    </row>
    <row r="4208" spans="70:102" s="96" customFormat="1">
      <c r="BR4208" s="110"/>
      <c r="CX4208" s="97"/>
    </row>
    <row r="4209" spans="70:102" s="96" customFormat="1">
      <c r="BR4209" s="110"/>
      <c r="CX4209" s="97"/>
    </row>
    <row r="4210" spans="70:102" s="96" customFormat="1">
      <c r="BR4210" s="110"/>
      <c r="CX4210" s="97"/>
    </row>
    <row r="4211" spans="70:102" s="96" customFormat="1">
      <c r="BR4211" s="110"/>
      <c r="CX4211" s="97"/>
    </row>
    <row r="4212" spans="70:102" s="96" customFormat="1">
      <c r="BR4212" s="110"/>
      <c r="CX4212" s="97"/>
    </row>
    <row r="4213" spans="70:102" s="96" customFormat="1">
      <c r="BR4213" s="110"/>
      <c r="CX4213" s="97"/>
    </row>
    <row r="4214" spans="70:102" s="96" customFormat="1">
      <c r="BR4214" s="110"/>
      <c r="CX4214" s="97"/>
    </row>
    <row r="4215" spans="70:102" s="96" customFormat="1">
      <c r="BR4215" s="110"/>
      <c r="CX4215" s="97"/>
    </row>
    <row r="4216" spans="70:102" s="96" customFormat="1">
      <c r="BR4216" s="110"/>
      <c r="CX4216" s="97"/>
    </row>
    <row r="4217" spans="70:102" s="96" customFormat="1">
      <c r="BR4217" s="110"/>
      <c r="CX4217" s="97"/>
    </row>
    <row r="4218" spans="70:102" s="96" customFormat="1">
      <c r="BR4218" s="110"/>
      <c r="CX4218" s="97"/>
    </row>
    <row r="4219" spans="70:102" s="96" customFormat="1">
      <c r="BR4219" s="110"/>
      <c r="CX4219" s="97"/>
    </row>
    <row r="4220" spans="70:102" s="96" customFormat="1">
      <c r="BR4220" s="110"/>
      <c r="CX4220" s="97"/>
    </row>
    <row r="4221" spans="70:102" s="96" customFormat="1">
      <c r="BR4221" s="110"/>
      <c r="CX4221" s="97"/>
    </row>
    <row r="4222" spans="70:102" s="96" customFormat="1">
      <c r="BR4222" s="110"/>
      <c r="CX4222" s="97"/>
    </row>
    <row r="4223" spans="70:102" s="96" customFormat="1">
      <c r="BR4223" s="110"/>
      <c r="CX4223" s="97"/>
    </row>
    <row r="4224" spans="70:102" s="96" customFormat="1">
      <c r="BR4224" s="110"/>
      <c r="CX4224" s="97"/>
    </row>
    <row r="4225" spans="70:102" s="96" customFormat="1">
      <c r="BR4225" s="110"/>
      <c r="CX4225" s="97"/>
    </row>
    <row r="4226" spans="70:102" s="96" customFormat="1">
      <c r="BR4226" s="110"/>
      <c r="CX4226" s="97"/>
    </row>
    <row r="4227" spans="70:102" s="96" customFormat="1">
      <c r="BR4227" s="110"/>
      <c r="CX4227" s="97"/>
    </row>
    <row r="4228" spans="70:102" s="96" customFormat="1">
      <c r="BR4228" s="110"/>
      <c r="CX4228" s="97"/>
    </row>
    <row r="4229" spans="70:102" s="96" customFormat="1">
      <c r="BR4229" s="110"/>
      <c r="CX4229" s="97"/>
    </row>
    <row r="4230" spans="70:102" s="96" customFormat="1">
      <c r="BR4230" s="110"/>
      <c r="CX4230" s="97"/>
    </row>
    <row r="4231" spans="70:102" s="96" customFormat="1">
      <c r="BR4231" s="110"/>
      <c r="CX4231" s="97"/>
    </row>
    <row r="4232" spans="70:102" s="96" customFormat="1">
      <c r="BR4232" s="110"/>
      <c r="CX4232" s="97"/>
    </row>
    <row r="4233" spans="70:102" s="96" customFormat="1">
      <c r="BR4233" s="110"/>
      <c r="CX4233" s="97"/>
    </row>
    <row r="4234" spans="70:102" s="96" customFormat="1">
      <c r="BR4234" s="110"/>
      <c r="CX4234" s="97"/>
    </row>
    <row r="4235" spans="70:102" s="96" customFormat="1">
      <c r="BR4235" s="110"/>
      <c r="CX4235" s="97"/>
    </row>
    <row r="4236" spans="70:102" s="96" customFormat="1">
      <c r="BR4236" s="110"/>
      <c r="CX4236" s="97"/>
    </row>
    <row r="4237" spans="70:102" s="96" customFormat="1">
      <c r="BR4237" s="110"/>
      <c r="CX4237" s="97"/>
    </row>
    <row r="4238" spans="70:102" s="96" customFormat="1">
      <c r="BR4238" s="110"/>
      <c r="CX4238" s="97"/>
    </row>
    <row r="4239" spans="70:102" s="96" customFormat="1">
      <c r="BR4239" s="110"/>
      <c r="CX4239" s="97"/>
    </row>
    <row r="4240" spans="70:102" s="96" customFormat="1">
      <c r="BR4240" s="110"/>
      <c r="CX4240" s="97"/>
    </row>
    <row r="4241" spans="70:102" s="96" customFormat="1">
      <c r="BR4241" s="110"/>
      <c r="CX4241" s="97"/>
    </row>
    <row r="4242" spans="70:102" s="96" customFormat="1">
      <c r="BR4242" s="110"/>
      <c r="CX4242" s="97"/>
    </row>
    <row r="4243" spans="70:102" s="96" customFormat="1">
      <c r="BR4243" s="110"/>
      <c r="CX4243" s="97"/>
    </row>
    <row r="4244" spans="70:102" s="96" customFormat="1">
      <c r="BR4244" s="110"/>
      <c r="CX4244" s="97"/>
    </row>
    <row r="4245" spans="70:102" s="96" customFormat="1">
      <c r="BR4245" s="110"/>
      <c r="CX4245" s="97"/>
    </row>
    <row r="4246" spans="70:102" s="96" customFormat="1">
      <c r="BR4246" s="110"/>
      <c r="CX4246" s="97"/>
    </row>
    <row r="4247" spans="70:102" s="96" customFormat="1">
      <c r="BR4247" s="110"/>
      <c r="CX4247" s="97"/>
    </row>
    <row r="4248" spans="70:102" s="96" customFormat="1">
      <c r="BR4248" s="110"/>
      <c r="CX4248" s="97"/>
    </row>
    <row r="4249" spans="70:102" s="96" customFormat="1">
      <c r="BR4249" s="110"/>
      <c r="CX4249" s="97"/>
    </row>
    <row r="4250" spans="70:102" s="96" customFormat="1">
      <c r="BR4250" s="110"/>
      <c r="CX4250" s="97"/>
    </row>
    <row r="4251" spans="70:102" s="96" customFormat="1">
      <c r="BR4251" s="110"/>
      <c r="CX4251" s="97"/>
    </row>
    <row r="4252" spans="70:102" s="96" customFormat="1">
      <c r="BR4252" s="110"/>
      <c r="CX4252" s="97"/>
    </row>
    <row r="4253" spans="70:102" s="96" customFormat="1">
      <c r="BR4253" s="110"/>
      <c r="CX4253" s="97"/>
    </row>
    <row r="4254" spans="70:102" s="96" customFormat="1">
      <c r="BR4254" s="110"/>
      <c r="CX4254" s="97"/>
    </row>
    <row r="4255" spans="70:102" s="96" customFormat="1">
      <c r="BR4255" s="110"/>
      <c r="CX4255" s="97"/>
    </row>
    <row r="4256" spans="70:102" s="96" customFormat="1">
      <c r="BR4256" s="110"/>
      <c r="CX4256" s="97"/>
    </row>
    <row r="4257" spans="70:102" s="96" customFormat="1">
      <c r="BR4257" s="110"/>
      <c r="CX4257" s="97"/>
    </row>
    <row r="4258" spans="70:102" s="96" customFormat="1">
      <c r="BR4258" s="110"/>
      <c r="CX4258" s="97"/>
    </row>
    <row r="4259" spans="70:102" s="96" customFormat="1">
      <c r="BR4259" s="110"/>
      <c r="CX4259" s="97"/>
    </row>
    <row r="4260" spans="70:102" s="96" customFormat="1">
      <c r="BR4260" s="110"/>
      <c r="CX4260" s="97"/>
    </row>
    <row r="4261" spans="70:102" s="96" customFormat="1">
      <c r="BR4261" s="110"/>
      <c r="CX4261" s="97"/>
    </row>
    <row r="4262" spans="70:102" s="96" customFormat="1">
      <c r="BR4262" s="110"/>
      <c r="CX4262" s="97"/>
    </row>
    <row r="4263" spans="70:102" s="96" customFormat="1">
      <c r="BR4263" s="110"/>
      <c r="CX4263" s="97"/>
    </row>
    <row r="4264" spans="70:102" s="96" customFormat="1">
      <c r="BR4264" s="110"/>
      <c r="CX4264" s="97"/>
    </row>
    <row r="4265" spans="70:102" s="96" customFormat="1">
      <c r="BR4265" s="110"/>
      <c r="CX4265" s="97"/>
    </row>
    <row r="4266" spans="70:102" s="96" customFormat="1">
      <c r="BR4266" s="110"/>
      <c r="CX4266" s="97"/>
    </row>
    <row r="4267" spans="70:102" s="96" customFormat="1">
      <c r="BR4267" s="110"/>
      <c r="CX4267" s="97"/>
    </row>
    <row r="4268" spans="70:102" s="96" customFormat="1">
      <c r="BR4268" s="110"/>
      <c r="CX4268" s="97"/>
    </row>
    <row r="4269" spans="70:102" s="96" customFormat="1">
      <c r="BR4269" s="110"/>
      <c r="CX4269" s="97"/>
    </row>
    <row r="4270" spans="70:102" s="96" customFormat="1">
      <c r="BR4270" s="110"/>
      <c r="CX4270" s="97"/>
    </row>
    <row r="4271" spans="70:102" s="96" customFormat="1">
      <c r="BR4271" s="110"/>
      <c r="CX4271" s="97"/>
    </row>
    <row r="4272" spans="70:102" s="96" customFormat="1">
      <c r="BR4272" s="110"/>
      <c r="CX4272" s="97"/>
    </row>
    <row r="4273" spans="70:102" s="96" customFormat="1">
      <c r="BR4273" s="110"/>
      <c r="CX4273" s="97"/>
    </row>
    <row r="4274" spans="70:102" s="96" customFormat="1">
      <c r="BR4274" s="110"/>
      <c r="CX4274" s="97"/>
    </row>
    <row r="4275" spans="70:102" s="96" customFormat="1">
      <c r="BR4275" s="110"/>
      <c r="CX4275" s="97"/>
    </row>
    <row r="4276" spans="70:102" s="96" customFormat="1">
      <c r="BR4276" s="110"/>
      <c r="CX4276" s="97"/>
    </row>
    <row r="4277" spans="70:102" s="96" customFormat="1">
      <c r="BR4277" s="110"/>
      <c r="CX4277" s="97"/>
    </row>
    <row r="4278" spans="70:102" s="96" customFormat="1">
      <c r="BR4278" s="110"/>
      <c r="CX4278" s="97"/>
    </row>
    <row r="4279" spans="70:102" s="96" customFormat="1">
      <c r="BR4279" s="110"/>
      <c r="CX4279" s="97"/>
    </row>
    <row r="4280" spans="70:102" s="96" customFormat="1">
      <c r="BR4280" s="110"/>
      <c r="CX4280" s="97"/>
    </row>
    <row r="4281" spans="70:102" s="96" customFormat="1">
      <c r="BR4281" s="110"/>
      <c r="CX4281" s="97"/>
    </row>
    <row r="4282" spans="70:102" s="96" customFormat="1">
      <c r="BR4282" s="110"/>
      <c r="CX4282" s="97"/>
    </row>
    <row r="4283" spans="70:102" s="96" customFormat="1">
      <c r="BR4283" s="110"/>
      <c r="CX4283" s="97"/>
    </row>
    <row r="4284" spans="70:102" s="96" customFormat="1">
      <c r="BR4284" s="110"/>
      <c r="CX4284" s="97"/>
    </row>
    <row r="4285" spans="70:102" s="96" customFormat="1">
      <c r="BR4285" s="110"/>
      <c r="CX4285" s="97"/>
    </row>
    <row r="4286" spans="70:102" s="96" customFormat="1">
      <c r="BR4286" s="110"/>
      <c r="CX4286" s="97"/>
    </row>
    <row r="4287" spans="70:102" s="96" customFormat="1">
      <c r="BR4287" s="110"/>
      <c r="CX4287" s="97"/>
    </row>
    <row r="4288" spans="70:102" s="96" customFormat="1">
      <c r="BR4288" s="110"/>
      <c r="CX4288" s="97"/>
    </row>
    <row r="4289" spans="70:102" s="96" customFormat="1">
      <c r="BR4289" s="110"/>
      <c r="CX4289" s="97"/>
    </row>
    <row r="4290" spans="70:102" s="96" customFormat="1">
      <c r="BR4290" s="110"/>
      <c r="CX4290" s="97"/>
    </row>
    <row r="4291" spans="70:102" s="96" customFormat="1">
      <c r="BR4291" s="110"/>
      <c r="CX4291" s="97"/>
    </row>
    <row r="4292" spans="70:102" s="96" customFormat="1">
      <c r="BR4292" s="110"/>
      <c r="CX4292" s="97"/>
    </row>
    <row r="4293" spans="70:102" s="96" customFormat="1">
      <c r="BR4293" s="110"/>
      <c r="CX4293" s="97"/>
    </row>
    <row r="4294" spans="70:102" s="96" customFormat="1">
      <c r="BR4294" s="110"/>
      <c r="CX4294" s="97"/>
    </row>
    <row r="4295" spans="70:102" s="96" customFormat="1">
      <c r="BR4295" s="110"/>
      <c r="CX4295" s="97"/>
    </row>
    <row r="4296" spans="70:102" s="96" customFormat="1">
      <c r="BR4296" s="110"/>
      <c r="CX4296" s="97"/>
    </row>
    <row r="4297" spans="70:102" s="96" customFormat="1">
      <c r="BR4297" s="110"/>
      <c r="CX4297" s="97"/>
    </row>
    <row r="4298" spans="70:102" s="96" customFormat="1">
      <c r="BR4298" s="110"/>
      <c r="CX4298" s="97"/>
    </row>
    <row r="4299" spans="70:102" s="96" customFormat="1">
      <c r="BR4299" s="110"/>
      <c r="CX4299" s="97"/>
    </row>
    <row r="4300" spans="70:102" s="96" customFormat="1">
      <c r="BR4300" s="110"/>
      <c r="CX4300" s="97"/>
    </row>
    <row r="4301" spans="70:102" s="96" customFormat="1">
      <c r="BR4301" s="110"/>
      <c r="CX4301" s="97"/>
    </row>
    <row r="4302" spans="70:102" s="96" customFormat="1">
      <c r="BR4302" s="110"/>
      <c r="CX4302" s="97"/>
    </row>
    <row r="4303" spans="70:102" s="96" customFormat="1">
      <c r="BR4303" s="110"/>
      <c r="CX4303" s="97"/>
    </row>
    <row r="4304" spans="70:102" s="96" customFormat="1">
      <c r="BR4304" s="110"/>
      <c r="CX4304" s="97"/>
    </row>
    <row r="4305" spans="70:102" s="96" customFormat="1">
      <c r="BR4305" s="110"/>
      <c r="CX4305" s="97"/>
    </row>
    <row r="4306" spans="70:102" s="96" customFormat="1">
      <c r="BR4306" s="110"/>
      <c r="CX4306" s="97"/>
    </row>
    <row r="4307" spans="70:102" s="96" customFormat="1">
      <c r="BR4307" s="110"/>
      <c r="CX4307" s="97"/>
    </row>
    <row r="4308" spans="70:102" s="96" customFormat="1">
      <c r="BR4308" s="110"/>
      <c r="CX4308" s="97"/>
    </row>
    <row r="4309" spans="70:102" s="96" customFormat="1">
      <c r="BR4309" s="110"/>
      <c r="CX4309" s="97"/>
    </row>
    <row r="4310" spans="70:102" s="96" customFormat="1">
      <c r="BR4310" s="110"/>
      <c r="CX4310" s="97"/>
    </row>
    <row r="4311" spans="70:102" s="96" customFormat="1">
      <c r="BR4311" s="110"/>
      <c r="CX4311" s="97"/>
    </row>
    <row r="4312" spans="70:102" s="96" customFormat="1">
      <c r="BR4312" s="110"/>
      <c r="CX4312" s="97"/>
    </row>
    <row r="4313" spans="70:102" s="96" customFormat="1">
      <c r="BR4313" s="110"/>
      <c r="CX4313" s="97"/>
    </row>
    <row r="4314" spans="70:102" s="96" customFormat="1">
      <c r="BR4314" s="110"/>
      <c r="CX4314" s="97"/>
    </row>
    <row r="4315" spans="70:102" s="96" customFormat="1">
      <c r="BR4315" s="110"/>
      <c r="CX4315" s="97"/>
    </row>
    <row r="4316" spans="70:102" s="96" customFormat="1">
      <c r="BR4316" s="110"/>
      <c r="CX4316" s="97"/>
    </row>
    <row r="4317" spans="70:102" s="96" customFormat="1">
      <c r="BR4317" s="110"/>
      <c r="CX4317" s="97"/>
    </row>
    <row r="4318" spans="70:102" s="96" customFormat="1">
      <c r="BR4318" s="110"/>
      <c r="CX4318" s="97"/>
    </row>
    <row r="4319" spans="70:102" s="96" customFormat="1">
      <c r="BR4319" s="110"/>
      <c r="CX4319" s="97"/>
    </row>
    <row r="4320" spans="70:102" s="96" customFormat="1">
      <c r="BR4320" s="110"/>
      <c r="CX4320" s="97"/>
    </row>
    <row r="4321" spans="70:102" s="96" customFormat="1">
      <c r="BR4321" s="110"/>
      <c r="CX4321" s="97"/>
    </row>
    <row r="4322" spans="70:102" s="96" customFormat="1">
      <c r="BR4322" s="110"/>
      <c r="CX4322" s="97"/>
    </row>
    <row r="4323" spans="70:102" s="96" customFormat="1">
      <c r="BR4323" s="110"/>
      <c r="CX4323" s="97"/>
    </row>
    <row r="4324" spans="70:102" s="96" customFormat="1">
      <c r="BR4324" s="110"/>
      <c r="CX4324" s="97"/>
    </row>
    <row r="4325" spans="70:102" s="96" customFormat="1">
      <c r="BR4325" s="110"/>
      <c r="CX4325" s="97"/>
    </row>
    <row r="4326" spans="70:102" s="96" customFormat="1">
      <c r="BR4326" s="110"/>
      <c r="CX4326" s="97"/>
    </row>
    <row r="4327" spans="70:102" s="96" customFormat="1">
      <c r="BR4327" s="110"/>
      <c r="CX4327" s="97"/>
    </row>
    <row r="4328" spans="70:102" s="96" customFormat="1">
      <c r="BR4328" s="110"/>
      <c r="CX4328" s="97"/>
    </row>
    <row r="4329" spans="70:102" s="96" customFormat="1">
      <c r="BR4329" s="110"/>
      <c r="CX4329" s="97"/>
    </row>
    <row r="4330" spans="70:102" s="96" customFormat="1">
      <c r="BR4330" s="110"/>
      <c r="CX4330" s="97"/>
    </row>
    <row r="4331" spans="70:102" s="96" customFormat="1">
      <c r="BR4331" s="110"/>
      <c r="CX4331" s="97"/>
    </row>
    <row r="4332" spans="70:102" s="96" customFormat="1">
      <c r="BR4332" s="110"/>
      <c r="CX4332" s="97"/>
    </row>
    <row r="4333" spans="70:102" s="96" customFormat="1">
      <c r="BR4333" s="110"/>
      <c r="CX4333" s="97"/>
    </row>
    <row r="4334" spans="70:102" s="96" customFormat="1">
      <c r="BR4334" s="110"/>
      <c r="CX4334" s="97"/>
    </row>
    <row r="4335" spans="70:102" s="96" customFormat="1">
      <c r="BR4335" s="110"/>
      <c r="CX4335" s="97"/>
    </row>
    <row r="4336" spans="70:102" s="96" customFormat="1">
      <c r="BR4336" s="110"/>
      <c r="CX4336" s="97"/>
    </row>
    <row r="4337" spans="70:102" s="96" customFormat="1">
      <c r="BR4337" s="110"/>
      <c r="CX4337" s="97"/>
    </row>
    <row r="4338" spans="70:102" s="96" customFormat="1">
      <c r="BR4338" s="110"/>
      <c r="CX4338" s="97"/>
    </row>
    <row r="4339" spans="70:102" s="96" customFormat="1">
      <c r="BR4339" s="110"/>
      <c r="CX4339" s="97"/>
    </row>
    <row r="4340" spans="70:102" s="96" customFormat="1">
      <c r="BR4340" s="110"/>
      <c r="CX4340" s="97"/>
    </row>
    <row r="4341" spans="70:102" s="96" customFormat="1">
      <c r="BR4341" s="110"/>
      <c r="CX4341" s="97"/>
    </row>
    <row r="4342" spans="70:102" s="96" customFormat="1">
      <c r="BR4342" s="110"/>
      <c r="CX4342" s="97"/>
    </row>
    <row r="4343" spans="70:102" s="96" customFormat="1">
      <c r="BR4343" s="110"/>
      <c r="CX4343" s="97"/>
    </row>
    <row r="4344" spans="70:102" s="96" customFormat="1">
      <c r="BR4344" s="110"/>
      <c r="CX4344" s="97"/>
    </row>
    <row r="4345" spans="70:102" s="96" customFormat="1">
      <c r="BR4345" s="110"/>
      <c r="CX4345" s="97"/>
    </row>
    <row r="4346" spans="70:102" s="96" customFormat="1">
      <c r="BR4346" s="110"/>
      <c r="CX4346" s="97"/>
    </row>
    <row r="4347" spans="70:102" s="96" customFormat="1">
      <c r="BR4347" s="110"/>
      <c r="CX4347" s="97"/>
    </row>
    <row r="4348" spans="70:102" s="96" customFormat="1">
      <c r="BR4348" s="110"/>
      <c r="CX4348" s="97"/>
    </row>
    <row r="4349" spans="70:102" s="96" customFormat="1">
      <c r="BR4349" s="110"/>
      <c r="CX4349" s="97"/>
    </row>
    <row r="4350" spans="70:102" s="96" customFormat="1">
      <c r="BR4350" s="110"/>
      <c r="CX4350" s="97"/>
    </row>
    <row r="4351" spans="70:102" s="96" customFormat="1">
      <c r="BR4351" s="110"/>
      <c r="CX4351" s="97"/>
    </row>
    <row r="4352" spans="70:102" s="96" customFormat="1">
      <c r="BR4352" s="110"/>
      <c r="CX4352" s="97"/>
    </row>
    <row r="4353" spans="70:102" s="96" customFormat="1">
      <c r="BR4353" s="110"/>
      <c r="CX4353" s="97"/>
    </row>
    <row r="4354" spans="70:102" s="96" customFormat="1">
      <c r="BR4354" s="110"/>
      <c r="CX4354" s="97"/>
    </row>
    <row r="4355" spans="70:102" s="96" customFormat="1">
      <c r="BR4355" s="110"/>
      <c r="CX4355" s="97"/>
    </row>
    <row r="4356" spans="70:102" s="96" customFormat="1">
      <c r="BR4356" s="110"/>
      <c r="CX4356" s="97"/>
    </row>
    <row r="4357" spans="70:102" s="96" customFormat="1">
      <c r="BR4357" s="110"/>
      <c r="CX4357" s="97"/>
    </row>
    <row r="4358" spans="70:102" s="96" customFormat="1">
      <c r="BR4358" s="110"/>
      <c r="CX4358" s="97"/>
    </row>
    <row r="4359" spans="70:102" s="96" customFormat="1">
      <c r="BR4359" s="110"/>
      <c r="CX4359" s="97"/>
    </row>
    <row r="4360" spans="70:102" s="96" customFormat="1">
      <c r="BR4360" s="110"/>
      <c r="CX4360" s="97"/>
    </row>
    <row r="4361" spans="70:102" s="96" customFormat="1">
      <c r="BR4361" s="110"/>
      <c r="CX4361" s="97"/>
    </row>
    <row r="4362" spans="70:102" s="96" customFormat="1">
      <c r="BR4362" s="110"/>
      <c r="CX4362" s="97"/>
    </row>
    <row r="4363" spans="70:102" s="96" customFormat="1">
      <c r="BR4363" s="110"/>
      <c r="CX4363" s="97"/>
    </row>
    <row r="4364" spans="70:102" s="96" customFormat="1">
      <c r="BR4364" s="110"/>
      <c r="CX4364" s="97"/>
    </row>
    <row r="4365" spans="70:102" s="96" customFormat="1">
      <c r="BR4365" s="110"/>
      <c r="CX4365" s="97"/>
    </row>
    <row r="4366" spans="70:102" s="96" customFormat="1">
      <c r="BR4366" s="110"/>
      <c r="CX4366" s="97"/>
    </row>
    <row r="4367" spans="70:102" s="96" customFormat="1">
      <c r="BR4367" s="110"/>
      <c r="CX4367" s="97"/>
    </row>
    <row r="4368" spans="70:102" s="96" customFormat="1">
      <c r="BR4368" s="110"/>
      <c r="CX4368" s="97"/>
    </row>
    <row r="4369" spans="70:102" s="96" customFormat="1">
      <c r="BR4369" s="110"/>
      <c r="CX4369" s="97"/>
    </row>
    <row r="4370" spans="70:102" s="96" customFormat="1">
      <c r="BR4370" s="110"/>
      <c r="CX4370" s="97"/>
    </row>
    <row r="4371" spans="70:102" s="96" customFormat="1">
      <c r="BR4371" s="110"/>
      <c r="CX4371" s="97"/>
    </row>
    <row r="4372" spans="70:102" s="96" customFormat="1">
      <c r="BR4372" s="110"/>
      <c r="CX4372" s="97"/>
    </row>
    <row r="4373" spans="70:102" s="96" customFormat="1">
      <c r="BR4373" s="110"/>
      <c r="CX4373" s="97"/>
    </row>
    <row r="4374" spans="70:102" s="96" customFormat="1">
      <c r="BR4374" s="110"/>
      <c r="CX4374" s="97"/>
    </row>
    <row r="4375" spans="70:102" s="96" customFormat="1">
      <c r="BR4375" s="110"/>
      <c r="CX4375" s="97"/>
    </row>
    <row r="4376" spans="70:102" s="96" customFormat="1">
      <c r="BR4376" s="110"/>
      <c r="CX4376" s="97"/>
    </row>
    <row r="4377" spans="70:102" s="96" customFormat="1">
      <c r="BR4377" s="110"/>
      <c r="CX4377" s="97"/>
    </row>
    <row r="4378" spans="70:102" s="96" customFormat="1">
      <c r="BR4378" s="110"/>
      <c r="CX4378" s="97"/>
    </row>
    <row r="4379" spans="70:102" s="96" customFormat="1">
      <c r="BR4379" s="110"/>
      <c r="CX4379" s="97"/>
    </row>
    <row r="4380" spans="70:102" s="96" customFormat="1">
      <c r="BR4380" s="110"/>
      <c r="CX4380" s="97"/>
    </row>
    <row r="4381" spans="70:102" s="96" customFormat="1">
      <c r="BR4381" s="110"/>
      <c r="CX4381" s="97"/>
    </row>
    <row r="4382" spans="70:102" s="96" customFormat="1">
      <c r="BR4382" s="110"/>
      <c r="CX4382" s="97"/>
    </row>
    <row r="4383" spans="70:102" s="96" customFormat="1">
      <c r="BR4383" s="110"/>
      <c r="CX4383" s="97"/>
    </row>
    <row r="4384" spans="70:102" s="96" customFormat="1">
      <c r="BR4384" s="110"/>
      <c r="CX4384" s="97"/>
    </row>
    <row r="4385" spans="70:102" s="96" customFormat="1">
      <c r="BR4385" s="110"/>
      <c r="CX4385" s="97"/>
    </row>
    <row r="4386" spans="70:102" s="96" customFormat="1">
      <c r="BR4386" s="110"/>
      <c r="CX4386" s="97"/>
    </row>
    <row r="4387" spans="70:102" s="96" customFormat="1">
      <c r="BR4387" s="110"/>
      <c r="CX4387" s="97"/>
    </row>
    <row r="4388" spans="70:102" s="96" customFormat="1">
      <c r="BR4388" s="110"/>
      <c r="CX4388" s="97"/>
    </row>
    <row r="4389" spans="70:102" s="96" customFormat="1">
      <c r="BR4389" s="110"/>
      <c r="CX4389" s="97"/>
    </row>
    <row r="4390" spans="70:102" s="96" customFormat="1">
      <c r="BR4390" s="110"/>
      <c r="CX4390" s="97"/>
    </row>
    <row r="4391" spans="70:102" s="96" customFormat="1">
      <c r="BR4391" s="110"/>
      <c r="CX4391" s="97"/>
    </row>
    <row r="4392" spans="70:102" s="96" customFormat="1">
      <c r="BR4392" s="110"/>
      <c r="CX4392" s="97"/>
    </row>
    <row r="4393" spans="70:102" s="96" customFormat="1">
      <c r="BR4393" s="110"/>
      <c r="CX4393" s="97"/>
    </row>
    <row r="4394" spans="70:102" s="96" customFormat="1">
      <c r="BR4394" s="110"/>
      <c r="CX4394" s="97"/>
    </row>
    <row r="4395" spans="70:102" s="96" customFormat="1">
      <c r="BR4395" s="110"/>
      <c r="CX4395" s="97"/>
    </row>
    <row r="4396" spans="70:102" s="96" customFormat="1">
      <c r="BR4396" s="110"/>
      <c r="CX4396" s="97"/>
    </row>
    <row r="4397" spans="70:102" s="96" customFormat="1">
      <c r="BR4397" s="110"/>
      <c r="CX4397" s="97"/>
    </row>
    <row r="4398" spans="70:102" s="96" customFormat="1">
      <c r="BR4398" s="110"/>
      <c r="CX4398" s="97"/>
    </row>
    <row r="4399" spans="70:102" s="96" customFormat="1">
      <c r="BR4399" s="110"/>
      <c r="CX4399" s="97"/>
    </row>
    <row r="4400" spans="70:102" s="96" customFormat="1">
      <c r="BR4400" s="110"/>
      <c r="CX4400" s="97"/>
    </row>
    <row r="4401" spans="70:102" s="96" customFormat="1">
      <c r="BR4401" s="110"/>
      <c r="CX4401" s="97"/>
    </row>
    <row r="4402" spans="70:102" s="96" customFormat="1">
      <c r="BR4402" s="110"/>
      <c r="CX4402" s="97"/>
    </row>
    <row r="4403" spans="70:102" s="96" customFormat="1">
      <c r="BR4403" s="110"/>
      <c r="CX4403" s="97"/>
    </row>
    <row r="4404" spans="70:102" s="96" customFormat="1">
      <c r="BR4404" s="110"/>
      <c r="CX4404" s="97"/>
    </row>
    <row r="4405" spans="70:102" s="96" customFormat="1">
      <c r="BR4405" s="110"/>
      <c r="CX4405" s="97"/>
    </row>
    <row r="4406" spans="70:102" s="96" customFormat="1">
      <c r="BR4406" s="110"/>
      <c r="CX4406" s="97"/>
    </row>
    <row r="4407" spans="70:102" s="96" customFormat="1">
      <c r="BR4407" s="110"/>
      <c r="CX4407" s="97"/>
    </row>
    <row r="4408" spans="70:102" s="96" customFormat="1">
      <c r="BR4408" s="110"/>
      <c r="CX4408" s="97"/>
    </row>
    <row r="4409" spans="70:102" s="96" customFormat="1">
      <c r="BR4409" s="110"/>
      <c r="CX4409" s="97"/>
    </row>
    <row r="4410" spans="70:102" s="96" customFormat="1">
      <c r="BR4410" s="110"/>
      <c r="CX4410" s="97"/>
    </row>
    <row r="4411" spans="70:102" s="96" customFormat="1">
      <c r="BR4411" s="110"/>
      <c r="CX4411" s="97"/>
    </row>
    <row r="4412" spans="70:102" s="96" customFormat="1">
      <c r="BR4412" s="110"/>
      <c r="CX4412" s="97"/>
    </row>
    <row r="4413" spans="70:102" s="96" customFormat="1">
      <c r="BR4413" s="110"/>
      <c r="CX4413" s="97"/>
    </row>
    <row r="4414" spans="70:102" s="96" customFormat="1">
      <c r="BR4414" s="110"/>
      <c r="CX4414" s="97"/>
    </row>
    <row r="4415" spans="70:102" s="96" customFormat="1">
      <c r="BR4415" s="110"/>
      <c r="CX4415" s="97"/>
    </row>
    <row r="4416" spans="70:102" s="96" customFormat="1">
      <c r="BR4416" s="110"/>
      <c r="CX4416" s="97"/>
    </row>
    <row r="4417" spans="70:102" s="96" customFormat="1">
      <c r="BR4417" s="110"/>
      <c r="CX4417" s="97"/>
    </row>
    <row r="4418" spans="70:102" s="96" customFormat="1">
      <c r="BR4418" s="110"/>
      <c r="CX4418" s="97"/>
    </row>
    <row r="4419" spans="70:102" s="96" customFormat="1">
      <c r="BR4419" s="110"/>
      <c r="CX4419" s="97"/>
    </row>
    <row r="4420" spans="70:102" s="96" customFormat="1">
      <c r="BR4420" s="110"/>
      <c r="CX4420" s="97"/>
    </row>
    <row r="4421" spans="70:102" s="96" customFormat="1">
      <c r="BR4421" s="110"/>
      <c r="CX4421" s="97"/>
    </row>
    <row r="4422" spans="70:102" s="96" customFormat="1">
      <c r="BR4422" s="110"/>
      <c r="CX4422" s="97"/>
    </row>
    <row r="4423" spans="70:102" s="96" customFormat="1">
      <c r="BR4423" s="110"/>
      <c r="CX4423" s="97"/>
    </row>
    <row r="4424" spans="70:102" s="96" customFormat="1">
      <c r="BR4424" s="110"/>
      <c r="CX4424" s="97"/>
    </row>
    <row r="4425" spans="70:102" s="96" customFormat="1">
      <c r="BR4425" s="110"/>
      <c r="CX4425" s="97"/>
    </row>
    <row r="4426" spans="70:102" s="96" customFormat="1">
      <c r="BR4426" s="110"/>
      <c r="CX4426" s="97"/>
    </row>
    <row r="4427" spans="70:102" s="96" customFormat="1">
      <c r="BR4427" s="110"/>
      <c r="CX4427" s="97"/>
    </row>
    <row r="4428" spans="70:102" s="96" customFormat="1">
      <c r="BR4428" s="110"/>
      <c r="CX4428" s="97"/>
    </row>
    <row r="4429" spans="70:102" s="96" customFormat="1">
      <c r="BR4429" s="110"/>
      <c r="CX4429" s="97"/>
    </row>
    <row r="4430" spans="70:102" s="96" customFormat="1">
      <c r="BR4430" s="110"/>
      <c r="CX4430" s="97"/>
    </row>
    <row r="4431" spans="70:102" s="96" customFormat="1">
      <c r="BR4431" s="110"/>
      <c r="CX4431" s="97"/>
    </row>
    <row r="4432" spans="70:102" s="96" customFormat="1">
      <c r="BR4432" s="110"/>
      <c r="CX4432" s="97"/>
    </row>
    <row r="4433" spans="70:102" s="96" customFormat="1">
      <c r="BR4433" s="110"/>
      <c r="CX4433" s="97"/>
    </row>
    <row r="4434" spans="70:102" s="96" customFormat="1">
      <c r="BR4434" s="110"/>
      <c r="CX4434" s="97"/>
    </row>
    <row r="4435" spans="70:102" s="96" customFormat="1">
      <c r="BR4435" s="110"/>
      <c r="CX4435" s="97"/>
    </row>
    <row r="4436" spans="70:102" s="96" customFormat="1">
      <c r="BR4436" s="110"/>
      <c r="CX4436" s="97"/>
    </row>
    <row r="4437" spans="70:102" s="96" customFormat="1">
      <c r="BR4437" s="110"/>
      <c r="CX4437" s="97"/>
    </row>
    <row r="4438" spans="70:102" s="96" customFormat="1">
      <c r="BR4438" s="110"/>
      <c r="CX4438" s="97"/>
    </row>
    <row r="4439" spans="70:102" s="96" customFormat="1">
      <c r="BR4439" s="110"/>
      <c r="CX4439" s="97"/>
    </row>
    <row r="4440" spans="70:102" s="96" customFormat="1">
      <c r="BR4440" s="110"/>
      <c r="CX4440" s="97"/>
    </row>
    <row r="4441" spans="70:102" s="96" customFormat="1">
      <c r="BR4441" s="110"/>
      <c r="CX4441" s="97"/>
    </row>
    <row r="4442" spans="70:102" s="96" customFormat="1">
      <c r="BR4442" s="110"/>
      <c r="CX4442" s="97"/>
    </row>
    <row r="4443" spans="70:102" s="96" customFormat="1">
      <c r="BR4443" s="110"/>
      <c r="CX4443" s="97"/>
    </row>
    <row r="4444" spans="70:102" s="96" customFormat="1">
      <c r="BR4444" s="110"/>
      <c r="CX4444" s="97"/>
    </row>
    <row r="4445" spans="70:102" s="96" customFormat="1">
      <c r="BR4445" s="110"/>
      <c r="CX4445" s="97"/>
    </row>
    <row r="4446" spans="70:102" s="96" customFormat="1">
      <c r="BR4446" s="110"/>
      <c r="CX4446" s="97"/>
    </row>
    <row r="4447" spans="70:102" s="96" customFormat="1">
      <c r="BR4447" s="110"/>
      <c r="CX4447" s="97"/>
    </row>
    <row r="4448" spans="70:102" s="96" customFormat="1">
      <c r="BR4448" s="110"/>
      <c r="CX4448" s="97"/>
    </row>
    <row r="4449" spans="70:102" s="96" customFormat="1">
      <c r="BR4449" s="110"/>
      <c r="CX4449" s="97"/>
    </row>
    <row r="4450" spans="70:102" s="96" customFormat="1">
      <c r="BR4450" s="110"/>
      <c r="CX4450" s="97"/>
    </row>
    <row r="4451" spans="70:102" s="96" customFormat="1">
      <c r="BR4451" s="110"/>
      <c r="CX4451" s="97"/>
    </row>
    <row r="4452" spans="70:102" s="96" customFormat="1">
      <c r="BR4452" s="110"/>
      <c r="CX4452" s="97"/>
    </row>
    <row r="4453" spans="70:102" s="96" customFormat="1">
      <c r="BR4453" s="110"/>
      <c r="CX4453" s="97"/>
    </row>
    <row r="4454" spans="70:102" s="96" customFormat="1">
      <c r="BR4454" s="110"/>
      <c r="CX4454" s="97"/>
    </row>
    <row r="4455" spans="70:102" s="96" customFormat="1">
      <c r="BR4455" s="110"/>
      <c r="CX4455" s="97"/>
    </row>
    <row r="4456" spans="70:102" s="96" customFormat="1">
      <c r="BR4456" s="110"/>
      <c r="CX4456" s="97"/>
    </row>
    <row r="4457" spans="70:102" s="96" customFormat="1">
      <c r="BR4457" s="110"/>
      <c r="CX4457" s="97"/>
    </row>
    <row r="4458" spans="70:102" s="96" customFormat="1">
      <c r="BR4458" s="110"/>
      <c r="CX4458" s="97"/>
    </row>
    <row r="4459" spans="70:102" s="96" customFormat="1">
      <c r="BR4459" s="110"/>
      <c r="CX4459" s="97"/>
    </row>
    <row r="4460" spans="70:102" s="96" customFormat="1">
      <c r="BR4460" s="110"/>
      <c r="CX4460" s="97"/>
    </row>
    <row r="4461" spans="70:102" s="96" customFormat="1">
      <c r="BR4461" s="110"/>
      <c r="CX4461" s="97"/>
    </row>
    <row r="4462" spans="70:102" s="96" customFormat="1">
      <c r="BR4462" s="110"/>
      <c r="CX4462" s="97"/>
    </row>
    <row r="4463" spans="70:102" s="96" customFormat="1">
      <c r="BR4463" s="110"/>
      <c r="CX4463" s="97"/>
    </row>
    <row r="4464" spans="70:102" s="96" customFormat="1">
      <c r="BR4464" s="110"/>
      <c r="CX4464" s="97"/>
    </row>
    <row r="4465" spans="70:102" s="96" customFormat="1">
      <c r="BR4465" s="110"/>
      <c r="CX4465" s="97"/>
    </row>
    <row r="4466" spans="70:102" s="96" customFormat="1">
      <c r="BR4466" s="110"/>
      <c r="CX4466" s="97"/>
    </row>
    <row r="4467" spans="70:102" s="96" customFormat="1">
      <c r="BR4467" s="110"/>
      <c r="CX4467" s="97"/>
    </row>
    <row r="4468" spans="70:102" s="96" customFormat="1">
      <c r="BR4468" s="110"/>
      <c r="CX4468" s="97"/>
    </row>
    <row r="4469" spans="70:102" s="96" customFormat="1">
      <c r="BR4469" s="110"/>
      <c r="CX4469" s="97"/>
    </row>
    <row r="4470" spans="70:102" s="96" customFormat="1">
      <c r="BR4470" s="110"/>
      <c r="CX4470" s="97"/>
    </row>
    <row r="4471" spans="70:102" s="96" customFormat="1">
      <c r="BR4471" s="110"/>
      <c r="CX4471" s="97"/>
    </row>
    <row r="4472" spans="70:102" s="96" customFormat="1">
      <c r="BR4472" s="110"/>
      <c r="CX4472" s="97"/>
    </row>
    <row r="4473" spans="70:102" s="96" customFormat="1">
      <c r="BR4473" s="110"/>
      <c r="CX4473" s="97"/>
    </row>
    <row r="4474" spans="70:102" s="96" customFormat="1">
      <c r="BR4474" s="110"/>
      <c r="CX4474" s="97"/>
    </row>
    <row r="4475" spans="70:102" s="96" customFormat="1">
      <c r="BR4475" s="110"/>
      <c r="CX4475" s="97"/>
    </row>
    <row r="4476" spans="70:102" s="96" customFormat="1">
      <c r="BR4476" s="110"/>
      <c r="CX4476" s="97"/>
    </row>
    <row r="4477" spans="70:102" s="96" customFormat="1">
      <c r="BR4477" s="110"/>
      <c r="CX4477" s="97"/>
    </row>
    <row r="4478" spans="70:102" s="96" customFormat="1">
      <c r="BR4478" s="110"/>
      <c r="CX4478" s="97"/>
    </row>
    <row r="4479" spans="70:102" s="96" customFormat="1">
      <c r="BR4479" s="110"/>
      <c r="CX4479" s="97"/>
    </row>
    <row r="4480" spans="70:102" s="96" customFormat="1">
      <c r="BR4480" s="110"/>
      <c r="CX4480" s="97"/>
    </row>
    <row r="4481" spans="70:102" s="96" customFormat="1">
      <c r="BR4481" s="110"/>
      <c r="CX4481" s="97"/>
    </row>
    <row r="4482" spans="70:102" s="96" customFormat="1">
      <c r="BR4482" s="110"/>
      <c r="CX4482" s="97"/>
    </row>
    <row r="4483" spans="70:102" s="96" customFormat="1">
      <c r="BR4483" s="110"/>
      <c r="CX4483" s="97"/>
    </row>
    <row r="4484" spans="70:102" s="96" customFormat="1">
      <c r="BR4484" s="110"/>
      <c r="CX4484" s="97"/>
    </row>
    <row r="4485" spans="70:102" s="96" customFormat="1">
      <c r="BR4485" s="110"/>
      <c r="CX4485" s="97"/>
    </row>
    <row r="4486" spans="70:102" s="96" customFormat="1">
      <c r="BR4486" s="110"/>
      <c r="CX4486" s="97"/>
    </row>
    <row r="4487" spans="70:102" s="96" customFormat="1">
      <c r="BR4487" s="110"/>
      <c r="CX4487" s="97"/>
    </row>
    <row r="4488" spans="70:102" s="96" customFormat="1">
      <c r="BR4488" s="110"/>
      <c r="CX4488" s="97"/>
    </row>
    <row r="4489" spans="70:102" s="96" customFormat="1">
      <c r="BR4489" s="110"/>
      <c r="CX4489" s="97"/>
    </row>
    <row r="4490" spans="70:102" s="96" customFormat="1">
      <c r="BR4490" s="110"/>
      <c r="CX4490" s="97"/>
    </row>
    <row r="4491" spans="70:102" s="96" customFormat="1">
      <c r="BR4491" s="110"/>
      <c r="CX4491" s="97"/>
    </row>
    <row r="4492" spans="70:102" s="96" customFormat="1">
      <c r="BR4492" s="110"/>
      <c r="CX4492" s="97"/>
    </row>
    <row r="4493" spans="70:102" s="96" customFormat="1">
      <c r="BR4493" s="110"/>
      <c r="CX4493" s="97"/>
    </row>
    <row r="4494" spans="70:102" s="96" customFormat="1">
      <c r="BR4494" s="110"/>
      <c r="CX4494" s="97"/>
    </row>
    <row r="4495" spans="70:102" s="96" customFormat="1">
      <c r="BR4495" s="110"/>
      <c r="CX4495" s="97"/>
    </row>
    <row r="4496" spans="70:102" s="96" customFormat="1">
      <c r="BR4496" s="110"/>
      <c r="CX4496" s="97"/>
    </row>
    <row r="4497" spans="70:102" s="96" customFormat="1">
      <c r="BR4497" s="110"/>
      <c r="CX4497" s="97"/>
    </row>
    <row r="4498" spans="70:102" s="96" customFormat="1">
      <c r="BR4498" s="110"/>
      <c r="CX4498" s="97"/>
    </row>
    <row r="4499" spans="70:102" s="96" customFormat="1">
      <c r="BR4499" s="110"/>
      <c r="CX4499" s="97"/>
    </row>
    <row r="4500" spans="70:102" s="96" customFormat="1">
      <c r="BR4500" s="110"/>
      <c r="CX4500" s="97"/>
    </row>
    <row r="4501" spans="70:102" s="96" customFormat="1">
      <c r="BR4501" s="110"/>
      <c r="CX4501" s="97"/>
    </row>
    <row r="4502" spans="70:102" s="96" customFormat="1">
      <c r="BR4502" s="110"/>
      <c r="CX4502" s="97"/>
    </row>
    <row r="4503" spans="70:102" s="96" customFormat="1">
      <c r="BR4503" s="110"/>
      <c r="CX4503" s="97"/>
    </row>
    <row r="4504" spans="70:102" s="96" customFormat="1">
      <c r="BR4504" s="110"/>
      <c r="CX4504" s="97"/>
    </row>
    <row r="4505" spans="70:102" s="96" customFormat="1">
      <c r="BR4505" s="110"/>
      <c r="CX4505" s="97"/>
    </row>
    <row r="4506" spans="70:102" s="96" customFormat="1">
      <c r="BR4506" s="110"/>
      <c r="CX4506" s="97"/>
    </row>
    <row r="4507" spans="70:102" s="96" customFormat="1">
      <c r="BR4507" s="110"/>
      <c r="CX4507" s="97"/>
    </row>
    <row r="4508" spans="70:102" s="96" customFormat="1">
      <c r="BR4508" s="110"/>
      <c r="CX4508" s="97"/>
    </row>
    <row r="4509" spans="70:102" s="96" customFormat="1">
      <c r="BR4509" s="110"/>
      <c r="CX4509" s="97"/>
    </row>
    <row r="4510" spans="70:102" s="96" customFormat="1">
      <c r="BR4510" s="110"/>
      <c r="CX4510" s="97"/>
    </row>
    <row r="4511" spans="70:102" s="96" customFormat="1">
      <c r="BR4511" s="110"/>
      <c r="CX4511" s="97"/>
    </row>
    <row r="4512" spans="70:102" s="96" customFormat="1">
      <c r="BR4512" s="110"/>
      <c r="CX4512" s="97"/>
    </row>
    <row r="4513" spans="70:102" s="96" customFormat="1">
      <c r="BR4513" s="110"/>
      <c r="CX4513" s="97"/>
    </row>
    <row r="4514" spans="70:102" s="96" customFormat="1">
      <c r="BR4514" s="110"/>
      <c r="CX4514" s="97"/>
    </row>
    <row r="4515" spans="70:102" s="96" customFormat="1">
      <c r="BR4515" s="110"/>
      <c r="CX4515" s="97"/>
    </row>
    <row r="4516" spans="70:102" s="96" customFormat="1">
      <c r="BR4516" s="110"/>
      <c r="CX4516" s="97"/>
    </row>
    <row r="4517" spans="70:102" s="96" customFormat="1">
      <c r="BR4517" s="110"/>
      <c r="CX4517" s="97"/>
    </row>
    <row r="4518" spans="70:102" s="96" customFormat="1">
      <c r="BR4518" s="110"/>
      <c r="CX4518" s="97"/>
    </row>
    <row r="4519" spans="70:102" s="96" customFormat="1">
      <c r="BR4519" s="110"/>
      <c r="CX4519" s="97"/>
    </row>
    <row r="4520" spans="70:102" s="96" customFormat="1">
      <c r="BR4520" s="110"/>
      <c r="CX4520" s="97"/>
    </row>
    <row r="4521" spans="70:102" s="96" customFormat="1">
      <c r="BR4521" s="110"/>
      <c r="CX4521" s="97"/>
    </row>
    <row r="4522" spans="70:102" s="96" customFormat="1">
      <c r="BR4522" s="110"/>
      <c r="CX4522" s="97"/>
    </row>
    <row r="4523" spans="70:102" s="96" customFormat="1">
      <c r="BR4523" s="110"/>
      <c r="CX4523" s="97"/>
    </row>
    <row r="4524" spans="70:102" s="96" customFormat="1">
      <c r="BR4524" s="110"/>
      <c r="CX4524" s="97"/>
    </row>
    <row r="4525" spans="70:102" s="96" customFormat="1">
      <c r="BR4525" s="110"/>
      <c r="CX4525" s="97"/>
    </row>
    <row r="4526" spans="70:102" s="96" customFormat="1">
      <c r="BR4526" s="110"/>
      <c r="CX4526" s="97"/>
    </row>
    <row r="4527" spans="70:102" s="96" customFormat="1">
      <c r="BR4527" s="110"/>
      <c r="CX4527" s="97"/>
    </row>
    <row r="4528" spans="70:102" s="96" customFormat="1">
      <c r="BR4528" s="110"/>
      <c r="CX4528" s="97"/>
    </row>
    <row r="4529" spans="70:102" s="96" customFormat="1">
      <c r="BR4529" s="110"/>
      <c r="CX4529" s="97"/>
    </row>
    <row r="4530" spans="70:102" s="96" customFormat="1">
      <c r="BR4530" s="110"/>
      <c r="CX4530" s="97"/>
    </row>
    <row r="4531" spans="70:102" s="96" customFormat="1">
      <c r="BR4531" s="110"/>
      <c r="CX4531" s="97"/>
    </row>
    <row r="4532" spans="70:102" s="96" customFormat="1">
      <c r="BR4532" s="110"/>
      <c r="CX4532" s="97"/>
    </row>
    <row r="4533" spans="70:102" s="96" customFormat="1">
      <c r="BR4533" s="110"/>
      <c r="CX4533" s="97"/>
    </row>
    <row r="4534" spans="70:102" s="96" customFormat="1">
      <c r="BR4534" s="110"/>
      <c r="CX4534" s="97"/>
    </row>
    <row r="4535" spans="70:102" s="96" customFormat="1">
      <c r="BR4535" s="110"/>
      <c r="CX4535" s="97"/>
    </row>
    <row r="4536" spans="70:102" s="96" customFormat="1">
      <c r="BR4536" s="110"/>
      <c r="CX4536" s="97"/>
    </row>
    <row r="4537" spans="70:102" s="96" customFormat="1">
      <c r="BR4537" s="110"/>
      <c r="CX4537" s="97"/>
    </row>
    <row r="4538" spans="70:102" s="96" customFormat="1">
      <c r="BR4538" s="110"/>
      <c r="CX4538" s="97"/>
    </row>
    <row r="4539" spans="70:102" s="96" customFormat="1">
      <c r="BR4539" s="110"/>
      <c r="CX4539" s="97"/>
    </row>
    <row r="4540" spans="70:102" s="96" customFormat="1">
      <c r="BR4540" s="110"/>
      <c r="CX4540" s="97"/>
    </row>
    <row r="4541" spans="70:102" s="96" customFormat="1">
      <c r="BR4541" s="110"/>
      <c r="CX4541" s="97"/>
    </row>
    <row r="4542" spans="70:102" s="96" customFormat="1">
      <c r="BR4542" s="110"/>
      <c r="CX4542" s="97"/>
    </row>
    <row r="4543" spans="70:102" s="96" customFormat="1">
      <c r="BR4543" s="110"/>
      <c r="CX4543" s="97"/>
    </row>
    <row r="4544" spans="70:102" s="96" customFormat="1">
      <c r="BR4544" s="110"/>
      <c r="CX4544" s="97"/>
    </row>
    <row r="4545" spans="70:102" s="96" customFormat="1">
      <c r="BR4545" s="110"/>
      <c r="CX4545" s="97"/>
    </row>
    <row r="4546" spans="70:102" s="96" customFormat="1">
      <c r="BR4546" s="110"/>
      <c r="CX4546" s="97"/>
    </row>
    <row r="4547" spans="70:102" s="96" customFormat="1">
      <c r="BR4547" s="110"/>
      <c r="CX4547" s="97"/>
    </row>
    <row r="4548" spans="70:102" s="96" customFormat="1">
      <c r="BR4548" s="110"/>
      <c r="CX4548" s="97"/>
    </row>
    <row r="4549" spans="70:102" s="96" customFormat="1">
      <c r="BR4549" s="110"/>
      <c r="CX4549" s="97"/>
    </row>
    <row r="4550" spans="70:102" s="96" customFormat="1">
      <c r="BR4550" s="110"/>
      <c r="CX4550" s="97"/>
    </row>
    <row r="4551" spans="70:102" s="96" customFormat="1">
      <c r="BR4551" s="110"/>
      <c r="CX4551" s="97"/>
    </row>
    <row r="4552" spans="70:102" s="96" customFormat="1">
      <c r="BR4552" s="110"/>
      <c r="CX4552" s="97"/>
    </row>
    <row r="4553" spans="70:102" s="96" customFormat="1">
      <c r="BR4553" s="110"/>
      <c r="CX4553" s="97"/>
    </row>
    <row r="4554" spans="70:102" s="96" customFormat="1">
      <c r="BR4554" s="110"/>
      <c r="CX4554" s="97"/>
    </row>
    <row r="4555" spans="70:102" s="96" customFormat="1">
      <c r="BR4555" s="110"/>
      <c r="CX4555" s="97"/>
    </row>
    <row r="4556" spans="70:102" s="96" customFormat="1">
      <c r="BR4556" s="110"/>
      <c r="CX4556" s="97"/>
    </row>
    <row r="4557" spans="70:102" s="96" customFormat="1">
      <c r="BR4557" s="110"/>
      <c r="CX4557" s="97"/>
    </row>
    <row r="4558" spans="70:102" s="96" customFormat="1">
      <c r="BR4558" s="110"/>
      <c r="CX4558" s="97"/>
    </row>
    <row r="4559" spans="70:102" s="96" customFormat="1">
      <c r="BR4559" s="110"/>
      <c r="CX4559" s="97"/>
    </row>
    <row r="4560" spans="70:102" s="96" customFormat="1">
      <c r="BR4560" s="110"/>
      <c r="CX4560" s="97"/>
    </row>
    <row r="4561" spans="70:102" s="96" customFormat="1">
      <c r="BR4561" s="110"/>
      <c r="CX4561" s="97"/>
    </row>
    <row r="4562" spans="70:102" s="96" customFormat="1">
      <c r="BR4562" s="110"/>
      <c r="CX4562" s="97"/>
    </row>
    <row r="4563" spans="70:102" s="96" customFormat="1">
      <c r="BR4563" s="110"/>
      <c r="CX4563" s="97"/>
    </row>
    <row r="4564" spans="70:102" s="96" customFormat="1">
      <c r="BR4564" s="110"/>
      <c r="CX4564" s="97"/>
    </row>
    <row r="4565" spans="70:102" s="96" customFormat="1">
      <c r="BR4565" s="110"/>
      <c r="CX4565" s="97"/>
    </row>
    <row r="4566" spans="70:102" s="96" customFormat="1">
      <c r="BR4566" s="110"/>
      <c r="CX4566" s="97"/>
    </row>
    <row r="4567" spans="70:102" s="96" customFormat="1">
      <c r="BR4567" s="110"/>
      <c r="CX4567" s="97"/>
    </row>
    <row r="4568" spans="70:102" s="96" customFormat="1">
      <c r="BR4568" s="110"/>
      <c r="CX4568" s="97"/>
    </row>
    <row r="4569" spans="70:102" s="96" customFormat="1">
      <c r="BR4569" s="110"/>
      <c r="CX4569" s="97"/>
    </row>
    <row r="4570" spans="70:102" s="96" customFormat="1">
      <c r="BR4570" s="110"/>
      <c r="CX4570" s="97"/>
    </row>
    <row r="4571" spans="70:102" s="96" customFormat="1">
      <c r="BR4571" s="110"/>
      <c r="CX4571" s="97"/>
    </row>
    <row r="4572" spans="70:102" s="96" customFormat="1">
      <c r="BR4572" s="110"/>
      <c r="CX4572" s="97"/>
    </row>
    <row r="4573" spans="70:102" s="96" customFormat="1">
      <c r="BR4573" s="110"/>
      <c r="CX4573" s="97"/>
    </row>
    <row r="4574" spans="70:102" s="96" customFormat="1">
      <c r="BR4574" s="110"/>
      <c r="CX4574" s="97"/>
    </row>
    <row r="4575" spans="70:102" s="96" customFormat="1">
      <c r="BR4575" s="110"/>
      <c r="CX4575" s="97"/>
    </row>
    <row r="4576" spans="70:102" s="96" customFormat="1">
      <c r="BR4576" s="110"/>
      <c r="CX4576" s="97"/>
    </row>
    <row r="4577" spans="70:102" s="96" customFormat="1">
      <c r="BR4577" s="110"/>
      <c r="CX4577" s="97"/>
    </row>
    <row r="4578" spans="70:102" s="96" customFormat="1">
      <c r="BR4578" s="110"/>
      <c r="CX4578" s="97"/>
    </row>
    <row r="4579" spans="70:102" s="96" customFormat="1">
      <c r="BR4579" s="110"/>
      <c r="CX4579" s="97"/>
    </row>
    <row r="4580" spans="70:102" s="96" customFormat="1">
      <c r="BR4580" s="110"/>
      <c r="CX4580" s="97"/>
    </row>
    <row r="4581" spans="70:102" s="96" customFormat="1">
      <c r="BR4581" s="110"/>
      <c r="CX4581" s="97"/>
    </row>
    <row r="4582" spans="70:102" s="96" customFormat="1">
      <c r="BR4582" s="110"/>
      <c r="CX4582" s="97"/>
    </row>
    <row r="4583" spans="70:102" s="96" customFormat="1">
      <c r="BR4583" s="110"/>
      <c r="CX4583" s="97"/>
    </row>
    <row r="4584" spans="70:102" s="96" customFormat="1">
      <c r="BR4584" s="110"/>
      <c r="CX4584" s="97"/>
    </row>
    <row r="4585" spans="70:102" s="96" customFormat="1">
      <c r="BR4585" s="110"/>
      <c r="CX4585" s="97"/>
    </row>
    <row r="4586" spans="70:102" s="96" customFormat="1">
      <c r="BR4586" s="110"/>
      <c r="CX4586" s="97"/>
    </row>
    <row r="4587" spans="70:102" s="96" customFormat="1">
      <c r="BR4587" s="110"/>
      <c r="CX4587" s="97"/>
    </row>
    <row r="4588" spans="70:102" s="96" customFormat="1">
      <c r="BR4588" s="110"/>
      <c r="CX4588" s="97"/>
    </row>
    <row r="4589" spans="70:102" s="96" customFormat="1">
      <c r="BR4589" s="110"/>
      <c r="CX4589" s="97"/>
    </row>
    <row r="4590" spans="70:102" s="96" customFormat="1">
      <c r="BR4590" s="110"/>
      <c r="CX4590" s="97"/>
    </row>
    <row r="4591" spans="70:102" s="96" customFormat="1">
      <c r="BR4591" s="110"/>
      <c r="CX4591" s="97"/>
    </row>
    <row r="4592" spans="70:102" s="96" customFormat="1">
      <c r="BR4592" s="110"/>
      <c r="CX4592" s="97"/>
    </row>
    <row r="4593" spans="70:102" s="96" customFormat="1">
      <c r="BR4593" s="110"/>
      <c r="CX4593" s="97"/>
    </row>
    <row r="4594" spans="70:102" s="96" customFormat="1">
      <c r="BR4594" s="110"/>
      <c r="CX4594" s="97"/>
    </row>
    <row r="4595" spans="70:102" s="96" customFormat="1">
      <c r="BR4595" s="110"/>
      <c r="CX4595" s="97"/>
    </row>
    <row r="4596" spans="70:102" s="96" customFormat="1">
      <c r="BR4596" s="110"/>
      <c r="CX4596" s="97"/>
    </row>
    <row r="4597" spans="70:102" s="96" customFormat="1">
      <c r="BR4597" s="110"/>
      <c r="CX4597" s="97"/>
    </row>
    <row r="4598" spans="70:102" s="96" customFormat="1">
      <c r="BR4598" s="110"/>
      <c r="CX4598" s="97"/>
    </row>
    <row r="4599" spans="70:102" s="96" customFormat="1">
      <c r="BR4599" s="110"/>
      <c r="CX4599" s="97"/>
    </row>
    <row r="4600" spans="70:102" s="96" customFormat="1">
      <c r="BR4600" s="110"/>
      <c r="CX4600" s="97"/>
    </row>
    <row r="4601" spans="70:102" s="96" customFormat="1">
      <c r="BR4601" s="110"/>
      <c r="CX4601" s="97"/>
    </row>
    <row r="4602" spans="70:102" s="96" customFormat="1">
      <c r="BR4602" s="110"/>
      <c r="CX4602" s="97"/>
    </row>
    <row r="4603" spans="70:102" s="96" customFormat="1">
      <c r="BR4603" s="110"/>
      <c r="CX4603" s="97"/>
    </row>
    <row r="4604" spans="70:102" s="96" customFormat="1">
      <c r="BR4604" s="110"/>
      <c r="CX4604" s="97"/>
    </row>
    <row r="4605" spans="70:102" s="96" customFormat="1">
      <c r="BR4605" s="110"/>
      <c r="CX4605" s="97"/>
    </row>
    <row r="4606" spans="70:102" s="96" customFormat="1">
      <c r="BR4606" s="110"/>
      <c r="CX4606" s="97"/>
    </row>
    <row r="4607" spans="70:102" s="96" customFormat="1">
      <c r="BR4607" s="110"/>
      <c r="CX4607" s="97"/>
    </row>
    <row r="4608" spans="70:102" s="96" customFormat="1">
      <c r="BR4608" s="110"/>
      <c r="CX4608" s="97"/>
    </row>
    <row r="4609" spans="70:102" s="96" customFormat="1">
      <c r="BR4609" s="110"/>
      <c r="CX4609" s="97"/>
    </row>
    <row r="4610" spans="70:102" s="96" customFormat="1">
      <c r="BR4610" s="110"/>
      <c r="CX4610" s="97"/>
    </row>
    <row r="4611" spans="70:102" s="96" customFormat="1">
      <c r="BR4611" s="110"/>
      <c r="CX4611" s="97"/>
    </row>
    <row r="4612" spans="70:102" s="96" customFormat="1">
      <c r="BR4612" s="110"/>
      <c r="CX4612" s="97"/>
    </row>
    <row r="4613" spans="70:102" s="96" customFormat="1">
      <c r="BR4613" s="110"/>
      <c r="CX4613" s="97"/>
    </row>
    <row r="4614" spans="70:102" s="96" customFormat="1">
      <c r="BR4614" s="110"/>
      <c r="CX4614" s="97"/>
    </row>
    <row r="4615" spans="70:102" s="96" customFormat="1">
      <c r="BR4615" s="110"/>
      <c r="CX4615" s="97"/>
    </row>
    <row r="4616" spans="70:102" s="96" customFormat="1">
      <c r="BR4616" s="110"/>
      <c r="CX4616" s="97"/>
    </row>
    <row r="4617" spans="70:102" s="96" customFormat="1">
      <c r="BR4617" s="110"/>
      <c r="CX4617" s="97"/>
    </row>
    <row r="4618" spans="70:102" s="96" customFormat="1">
      <c r="BR4618" s="110"/>
      <c r="CX4618" s="97"/>
    </row>
    <row r="4619" spans="70:102" s="96" customFormat="1">
      <c r="BR4619" s="110"/>
      <c r="CX4619" s="97"/>
    </row>
    <row r="4620" spans="70:102" s="96" customFormat="1">
      <c r="BR4620" s="110"/>
      <c r="CX4620" s="97"/>
    </row>
    <row r="4621" spans="70:102" s="96" customFormat="1">
      <c r="BR4621" s="110"/>
      <c r="CX4621" s="97"/>
    </row>
    <row r="4622" spans="70:102" s="96" customFormat="1">
      <c r="BR4622" s="110"/>
      <c r="CX4622" s="97"/>
    </row>
    <row r="4623" spans="70:102" s="96" customFormat="1">
      <c r="BR4623" s="110"/>
      <c r="CX4623" s="97"/>
    </row>
    <row r="4624" spans="70:102" s="96" customFormat="1">
      <c r="BR4624" s="110"/>
      <c r="CX4624" s="97"/>
    </row>
    <row r="4625" spans="70:102" s="96" customFormat="1">
      <c r="BR4625" s="110"/>
      <c r="CX4625" s="97"/>
    </row>
    <row r="4626" spans="70:102" s="96" customFormat="1">
      <c r="BR4626" s="110"/>
      <c r="CX4626" s="97"/>
    </row>
    <row r="4627" spans="70:102" s="96" customFormat="1">
      <c r="BR4627" s="110"/>
      <c r="CX4627" s="97"/>
    </row>
    <row r="4628" spans="70:102" s="96" customFormat="1">
      <c r="BR4628" s="110"/>
      <c r="CX4628" s="97"/>
    </row>
    <row r="4629" spans="70:102" s="96" customFormat="1">
      <c r="BR4629" s="110"/>
      <c r="CX4629" s="97"/>
    </row>
    <row r="4630" spans="70:102" s="96" customFormat="1">
      <c r="BR4630" s="110"/>
      <c r="CX4630" s="97"/>
    </row>
    <row r="4631" spans="70:102" s="96" customFormat="1">
      <c r="BR4631" s="110"/>
      <c r="CX4631" s="97"/>
    </row>
    <row r="4632" spans="70:102" s="96" customFormat="1">
      <c r="BR4632" s="110"/>
      <c r="CX4632" s="97"/>
    </row>
    <row r="4633" spans="70:102" s="96" customFormat="1">
      <c r="BR4633" s="110"/>
      <c r="CX4633" s="97"/>
    </row>
    <row r="4634" spans="70:102" s="96" customFormat="1">
      <c r="BR4634" s="110"/>
      <c r="CX4634" s="97"/>
    </row>
    <row r="4635" spans="70:102" s="96" customFormat="1">
      <c r="BR4635" s="110"/>
      <c r="CX4635" s="97"/>
    </row>
    <row r="4636" spans="70:102" s="96" customFormat="1">
      <c r="BR4636" s="110"/>
      <c r="CX4636" s="97"/>
    </row>
    <row r="4637" spans="70:102" s="96" customFormat="1">
      <c r="BR4637" s="110"/>
      <c r="CX4637" s="97"/>
    </row>
    <row r="4638" spans="70:102" s="96" customFormat="1">
      <c r="BR4638" s="110"/>
      <c r="CX4638" s="97"/>
    </row>
    <row r="4639" spans="70:102" s="96" customFormat="1">
      <c r="BR4639" s="110"/>
      <c r="CX4639" s="97"/>
    </row>
    <row r="4640" spans="70:102" s="96" customFormat="1">
      <c r="BR4640" s="110"/>
      <c r="CX4640" s="97"/>
    </row>
    <row r="4641" spans="70:102" s="96" customFormat="1">
      <c r="BR4641" s="110"/>
      <c r="CX4641" s="97"/>
    </row>
    <row r="4642" spans="70:102" s="96" customFormat="1">
      <c r="BR4642" s="110"/>
      <c r="CX4642" s="97"/>
    </row>
    <row r="4643" spans="70:102" s="96" customFormat="1">
      <c r="BR4643" s="110"/>
      <c r="CX4643" s="97"/>
    </row>
    <row r="4644" spans="70:102" s="96" customFormat="1">
      <c r="BR4644" s="110"/>
      <c r="CX4644" s="97"/>
    </row>
    <row r="4645" spans="70:102" s="96" customFormat="1">
      <c r="BR4645" s="110"/>
      <c r="CX4645" s="97"/>
    </row>
    <row r="4646" spans="70:102" s="96" customFormat="1">
      <c r="BR4646" s="110"/>
      <c r="CX4646" s="97"/>
    </row>
    <row r="4647" spans="70:102" s="96" customFormat="1">
      <c r="BR4647" s="110"/>
      <c r="CX4647" s="97"/>
    </row>
    <row r="4648" spans="70:102" s="96" customFormat="1">
      <c r="BR4648" s="110"/>
      <c r="CX4648" s="97"/>
    </row>
    <row r="4649" spans="70:102" s="96" customFormat="1">
      <c r="BR4649" s="110"/>
      <c r="CX4649" s="97"/>
    </row>
    <row r="4650" spans="70:102" s="96" customFormat="1">
      <c r="BR4650" s="110"/>
      <c r="CX4650" s="97"/>
    </row>
    <row r="4651" spans="70:102" s="96" customFormat="1">
      <c r="BR4651" s="110"/>
      <c r="CX4651" s="97"/>
    </row>
    <row r="4652" spans="70:102" s="96" customFormat="1">
      <c r="BR4652" s="110"/>
      <c r="CX4652" s="97"/>
    </row>
    <row r="4653" spans="70:102" s="96" customFormat="1">
      <c r="BR4653" s="110"/>
      <c r="CX4653" s="97"/>
    </row>
    <row r="4654" spans="70:102" s="96" customFormat="1">
      <c r="BR4654" s="110"/>
      <c r="CX4654" s="97"/>
    </row>
    <row r="4655" spans="70:102" s="96" customFormat="1">
      <c r="BR4655" s="110"/>
      <c r="CX4655" s="97"/>
    </row>
    <row r="4656" spans="70:102" s="96" customFormat="1">
      <c r="BR4656" s="110"/>
      <c r="CX4656" s="97"/>
    </row>
    <row r="4657" spans="70:102" s="96" customFormat="1">
      <c r="BR4657" s="110"/>
      <c r="CX4657" s="97"/>
    </row>
    <row r="4658" spans="70:102" s="96" customFormat="1">
      <c r="BR4658" s="110"/>
      <c r="CX4658" s="97"/>
    </row>
    <row r="4659" spans="70:102" s="96" customFormat="1">
      <c r="BR4659" s="110"/>
      <c r="CX4659" s="97"/>
    </row>
    <row r="4660" spans="70:102" s="96" customFormat="1">
      <c r="BR4660" s="110"/>
      <c r="CX4660" s="97"/>
    </row>
    <row r="4661" spans="70:102" s="96" customFormat="1">
      <c r="BR4661" s="110"/>
      <c r="CX4661" s="97"/>
    </row>
    <row r="4662" spans="70:102" s="96" customFormat="1">
      <c r="BR4662" s="110"/>
      <c r="CX4662" s="97"/>
    </row>
    <row r="4663" spans="70:102" s="96" customFormat="1">
      <c r="BR4663" s="110"/>
      <c r="CX4663" s="97"/>
    </row>
    <row r="4664" spans="70:102" s="96" customFormat="1">
      <c r="BR4664" s="110"/>
      <c r="CX4664" s="97"/>
    </row>
    <row r="4665" spans="70:102" s="96" customFormat="1">
      <c r="BR4665" s="110"/>
      <c r="CX4665" s="97"/>
    </row>
    <row r="4666" spans="70:102" s="96" customFormat="1">
      <c r="BR4666" s="110"/>
      <c r="CX4666" s="97"/>
    </row>
    <row r="4667" spans="70:102" s="96" customFormat="1">
      <c r="BR4667" s="110"/>
      <c r="CX4667" s="97"/>
    </row>
    <row r="4668" spans="70:102" s="96" customFormat="1">
      <c r="BR4668" s="110"/>
      <c r="CX4668" s="97"/>
    </row>
    <row r="4669" spans="70:102" s="96" customFormat="1">
      <c r="BR4669" s="110"/>
      <c r="CX4669" s="97"/>
    </row>
    <row r="4670" spans="70:102" s="96" customFormat="1">
      <c r="BR4670" s="110"/>
      <c r="CX4670" s="97"/>
    </row>
    <row r="4671" spans="70:102" s="96" customFormat="1">
      <c r="BR4671" s="110"/>
      <c r="CX4671" s="97"/>
    </row>
    <row r="4672" spans="70:102" s="96" customFormat="1">
      <c r="BR4672" s="110"/>
      <c r="CX4672" s="97"/>
    </row>
    <row r="4673" spans="70:102" s="96" customFormat="1">
      <c r="BR4673" s="110"/>
      <c r="CX4673" s="97"/>
    </row>
    <row r="4674" spans="70:102" s="96" customFormat="1">
      <c r="BR4674" s="110"/>
      <c r="CX4674" s="97"/>
    </row>
    <row r="4675" spans="70:102" s="96" customFormat="1">
      <c r="BR4675" s="110"/>
      <c r="CX4675" s="97"/>
    </row>
    <row r="4676" spans="70:102" s="96" customFormat="1">
      <c r="BR4676" s="110"/>
      <c r="CX4676" s="97"/>
    </row>
    <row r="4677" spans="70:102" s="96" customFormat="1">
      <c r="BR4677" s="110"/>
      <c r="CX4677" s="97"/>
    </row>
    <row r="4678" spans="70:102" s="96" customFormat="1">
      <c r="BR4678" s="110"/>
      <c r="CX4678" s="97"/>
    </row>
    <row r="4679" spans="70:102" s="96" customFormat="1">
      <c r="BR4679" s="110"/>
      <c r="CX4679" s="97"/>
    </row>
    <row r="4680" spans="70:102" s="96" customFormat="1">
      <c r="BR4680" s="110"/>
      <c r="CX4680" s="97"/>
    </row>
    <row r="4681" spans="70:102" s="96" customFormat="1">
      <c r="BR4681" s="110"/>
      <c r="CX4681" s="97"/>
    </row>
    <row r="4682" spans="70:102" s="96" customFormat="1">
      <c r="BR4682" s="110"/>
      <c r="CX4682" s="97"/>
    </row>
    <row r="4683" spans="70:102" s="96" customFormat="1">
      <c r="BR4683" s="110"/>
      <c r="CX4683" s="97"/>
    </row>
    <row r="4684" spans="70:102" s="96" customFormat="1">
      <c r="BR4684" s="110"/>
      <c r="CX4684" s="97"/>
    </row>
    <row r="4685" spans="70:102" s="96" customFormat="1">
      <c r="BR4685" s="110"/>
      <c r="CX4685" s="97"/>
    </row>
    <row r="4686" spans="70:102" s="96" customFormat="1">
      <c r="BR4686" s="110"/>
      <c r="CX4686" s="97"/>
    </row>
    <row r="4687" spans="70:102" s="96" customFormat="1">
      <c r="BR4687" s="110"/>
      <c r="CX4687" s="97"/>
    </row>
    <row r="4688" spans="70:102" s="96" customFormat="1">
      <c r="BR4688" s="110"/>
      <c r="CX4688" s="97"/>
    </row>
    <row r="4689" spans="70:102" s="96" customFormat="1">
      <c r="BR4689" s="110"/>
      <c r="CX4689" s="97"/>
    </row>
    <row r="4690" spans="70:102" s="96" customFormat="1">
      <c r="BR4690" s="110"/>
      <c r="CX4690" s="97"/>
    </row>
    <row r="4691" spans="70:102" s="96" customFormat="1">
      <c r="BR4691" s="110"/>
      <c r="CX4691" s="97"/>
    </row>
    <row r="4692" spans="70:102" s="96" customFormat="1">
      <c r="BR4692" s="110"/>
      <c r="CX4692" s="97"/>
    </row>
    <row r="4693" spans="70:102" s="96" customFormat="1">
      <c r="BR4693" s="110"/>
      <c r="CX4693" s="97"/>
    </row>
    <row r="4694" spans="70:102" s="96" customFormat="1">
      <c r="BR4694" s="110"/>
      <c r="CX4694" s="97"/>
    </row>
    <row r="4695" spans="70:102" s="96" customFormat="1">
      <c r="BR4695" s="110"/>
      <c r="CX4695" s="97"/>
    </row>
    <row r="4696" spans="70:102" s="96" customFormat="1">
      <c r="BR4696" s="110"/>
      <c r="CX4696" s="97"/>
    </row>
    <row r="4697" spans="70:102" s="96" customFormat="1">
      <c r="BR4697" s="110"/>
      <c r="CX4697" s="97"/>
    </row>
    <row r="4698" spans="70:102" s="96" customFormat="1">
      <c r="BR4698" s="110"/>
      <c r="CX4698" s="97"/>
    </row>
    <row r="4699" spans="70:102" s="96" customFormat="1">
      <c r="BR4699" s="110"/>
      <c r="CX4699" s="97"/>
    </row>
    <row r="4700" spans="70:102" s="96" customFormat="1">
      <c r="BR4700" s="110"/>
      <c r="CX4700" s="97"/>
    </row>
    <row r="4701" spans="70:102" s="96" customFormat="1">
      <c r="BR4701" s="110"/>
      <c r="CX4701" s="97"/>
    </row>
    <row r="4702" spans="70:102" s="96" customFormat="1">
      <c r="BR4702" s="110"/>
      <c r="CX4702" s="97"/>
    </row>
    <row r="4703" spans="70:102" s="96" customFormat="1">
      <c r="BR4703" s="110"/>
      <c r="CX4703" s="97"/>
    </row>
    <row r="4704" spans="70:102" s="96" customFormat="1">
      <c r="BR4704" s="110"/>
      <c r="CX4704" s="97"/>
    </row>
    <row r="4705" spans="70:102" s="96" customFormat="1">
      <c r="BR4705" s="110"/>
      <c r="CX4705" s="97"/>
    </row>
    <row r="4706" spans="70:102" s="96" customFormat="1">
      <c r="BR4706" s="110"/>
      <c r="CX4706" s="97"/>
    </row>
    <row r="4707" spans="70:102" s="96" customFormat="1">
      <c r="BR4707" s="110"/>
      <c r="CX4707" s="97"/>
    </row>
    <row r="4708" spans="70:102" s="96" customFormat="1">
      <c r="BR4708" s="110"/>
      <c r="CX4708" s="97"/>
    </row>
    <row r="4709" spans="70:102" s="96" customFormat="1">
      <c r="BR4709" s="110"/>
      <c r="CX4709" s="97"/>
    </row>
    <row r="4710" spans="70:102" s="96" customFormat="1">
      <c r="BR4710" s="110"/>
      <c r="CX4710" s="97"/>
    </row>
    <row r="4711" spans="70:102" s="96" customFormat="1">
      <c r="BR4711" s="110"/>
      <c r="CX4711" s="97"/>
    </row>
    <row r="4712" spans="70:102" s="96" customFormat="1">
      <c r="BR4712" s="110"/>
      <c r="CX4712" s="97"/>
    </row>
    <row r="4713" spans="70:102" s="96" customFormat="1">
      <c r="BR4713" s="110"/>
      <c r="CX4713" s="97"/>
    </row>
    <row r="4714" spans="70:102" s="96" customFormat="1">
      <c r="BR4714" s="110"/>
      <c r="CX4714" s="97"/>
    </row>
    <row r="4715" spans="70:102" s="96" customFormat="1">
      <c r="BR4715" s="110"/>
      <c r="CX4715" s="97"/>
    </row>
    <row r="4716" spans="70:102" s="96" customFormat="1">
      <c r="BR4716" s="110"/>
      <c r="CX4716" s="97"/>
    </row>
    <row r="4717" spans="70:102" s="96" customFormat="1">
      <c r="BR4717" s="110"/>
      <c r="CX4717" s="97"/>
    </row>
    <row r="4718" spans="70:102" s="96" customFormat="1">
      <c r="BR4718" s="110"/>
      <c r="CX4718" s="97"/>
    </row>
    <row r="4719" spans="70:102" s="96" customFormat="1">
      <c r="BR4719" s="110"/>
      <c r="CX4719" s="97"/>
    </row>
    <row r="4720" spans="70:102" s="96" customFormat="1">
      <c r="BR4720" s="110"/>
      <c r="CX4720" s="97"/>
    </row>
    <row r="4721" spans="70:102" s="96" customFormat="1">
      <c r="BR4721" s="110"/>
      <c r="CX4721" s="97"/>
    </row>
    <row r="4722" spans="70:102" s="96" customFormat="1">
      <c r="BR4722" s="110"/>
      <c r="CX4722" s="97"/>
    </row>
    <row r="4723" spans="70:102" s="96" customFormat="1">
      <c r="BR4723" s="110"/>
      <c r="CX4723" s="97"/>
    </row>
    <row r="4724" spans="70:102" s="96" customFormat="1">
      <c r="BR4724" s="110"/>
      <c r="CX4724" s="97"/>
    </row>
    <row r="4725" spans="70:102" s="96" customFormat="1">
      <c r="BR4725" s="110"/>
      <c r="CX4725" s="97"/>
    </row>
    <row r="4726" spans="70:102" s="96" customFormat="1">
      <c r="BR4726" s="110"/>
      <c r="CX4726" s="97"/>
    </row>
    <row r="4727" spans="70:102" s="96" customFormat="1">
      <c r="BR4727" s="110"/>
      <c r="CX4727" s="97"/>
    </row>
    <row r="4728" spans="70:102" s="96" customFormat="1">
      <c r="BR4728" s="110"/>
      <c r="CX4728" s="97"/>
    </row>
    <row r="4729" spans="70:102" s="96" customFormat="1">
      <c r="BR4729" s="110"/>
      <c r="CX4729" s="97"/>
    </row>
    <row r="4730" spans="70:102" s="96" customFormat="1">
      <c r="BR4730" s="110"/>
      <c r="CX4730" s="97"/>
    </row>
    <row r="4731" spans="70:102" s="96" customFormat="1">
      <c r="BR4731" s="110"/>
      <c r="CX4731" s="97"/>
    </row>
    <row r="4732" spans="70:102" s="96" customFormat="1">
      <c r="BR4732" s="110"/>
      <c r="CX4732" s="97"/>
    </row>
    <row r="4733" spans="70:102" s="96" customFormat="1">
      <c r="BR4733" s="110"/>
      <c r="CX4733" s="97"/>
    </row>
    <row r="4734" spans="70:102" s="96" customFormat="1">
      <c r="BR4734" s="110"/>
      <c r="CX4734" s="97"/>
    </row>
    <row r="4735" spans="70:102" s="96" customFormat="1">
      <c r="BR4735" s="110"/>
      <c r="CX4735" s="97"/>
    </row>
    <row r="4736" spans="70:102" s="96" customFormat="1">
      <c r="BR4736" s="110"/>
      <c r="CX4736" s="97"/>
    </row>
    <row r="4737" spans="70:102" s="96" customFormat="1">
      <c r="BR4737" s="110"/>
      <c r="CX4737" s="97"/>
    </row>
    <row r="4738" spans="70:102" s="96" customFormat="1">
      <c r="BR4738" s="110"/>
      <c r="CX4738" s="97"/>
    </row>
    <row r="4739" spans="70:102" s="96" customFormat="1">
      <c r="BR4739" s="110"/>
      <c r="CX4739" s="97"/>
    </row>
    <row r="4740" spans="70:102" s="96" customFormat="1">
      <c r="BR4740" s="110"/>
      <c r="CX4740" s="97"/>
    </row>
    <row r="4741" spans="70:102" s="96" customFormat="1">
      <c r="BR4741" s="110"/>
      <c r="CX4741" s="97"/>
    </row>
    <row r="4742" spans="70:102" s="96" customFormat="1">
      <c r="BR4742" s="110"/>
      <c r="CX4742" s="97"/>
    </row>
    <row r="4743" spans="70:102" s="96" customFormat="1">
      <c r="BR4743" s="110"/>
      <c r="CX4743" s="97"/>
    </row>
    <row r="4744" spans="70:102" s="96" customFormat="1">
      <c r="BR4744" s="110"/>
      <c r="CX4744" s="97"/>
    </row>
    <row r="4745" spans="70:102" s="96" customFormat="1">
      <c r="BR4745" s="110"/>
      <c r="CX4745" s="97"/>
    </row>
    <row r="4746" spans="70:102" s="96" customFormat="1">
      <c r="BR4746" s="110"/>
      <c r="CX4746" s="97"/>
    </row>
    <row r="4747" spans="70:102" s="96" customFormat="1">
      <c r="BR4747" s="110"/>
      <c r="CX4747" s="97"/>
    </row>
    <row r="4748" spans="70:102" s="96" customFormat="1">
      <c r="BR4748" s="110"/>
      <c r="CX4748" s="97"/>
    </row>
    <row r="4749" spans="70:102" s="96" customFormat="1">
      <c r="BR4749" s="110"/>
      <c r="CX4749" s="97"/>
    </row>
    <row r="4750" spans="70:102" s="96" customFormat="1">
      <c r="BR4750" s="110"/>
      <c r="CX4750" s="97"/>
    </row>
    <row r="4751" spans="70:102" s="96" customFormat="1">
      <c r="BR4751" s="110"/>
      <c r="CX4751" s="97"/>
    </row>
    <row r="4752" spans="70:102" s="96" customFormat="1">
      <c r="BR4752" s="110"/>
      <c r="CX4752" s="97"/>
    </row>
    <row r="4753" spans="70:102" s="96" customFormat="1">
      <c r="BR4753" s="110"/>
      <c r="CX4753" s="97"/>
    </row>
    <row r="4754" spans="70:102" s="96" customFormat="1">
      <c r="BR4754" s="110"/>
      <c r="CX4754" s="97"/>
    </row>
    <row r="4755" spans="70:102" s="96" customFormat="1">
      <c r="BR4755" s="110"/>
      <c r="CX4755" s="97"/>
    </row>
    <row r="4756" spans="70:102" s="96" customFormat="1">
      <c r="BR4756" s="110"/>
      <c r="CX4756" s="97"/>
    </row>
    <row r="4757" spans="70:102" s="96" customFormat="1">
      <c r="BR4757" s="110"/>
      <c r="CX4757" s="97"/>
    </row>
    <row r="4758" spans="70:102" s="96" customFormat="1">
      <c r="BR4758" s="110"/>
      <c r="CX4758" s="97"/>
    </row>
    <row r="4759" spans="70:102" s="96" customFormat="1">
      <c r="BR4759" s="110"/>
      <c r="CX4759" s="97"/>
    </row>
    <row r="4760" spans="70:102" s="96" customFormat="1">
      <c r="BR4760" s="110"/>
      <c r="CX4760" s="97"/>
    </row>
    <row r="4761" spans="70:102" s="96" customFormat="1">
      <c r="BR4761" s="110"/>
      <c r="CX4761" s="97"/>
    </row>
    <row r="4762" spans="70:102" s="96" customFormat="1">
      <c r="BR4762" s="110"/>
      <c r="CX4762" s="97"/>
    </row>
    <row r="4763" spans="70:102" s="96" customFormat="1">
      <c r="BR4763" s="110"/>
      <c r="CX4763" s="97"/>
    </row>
    <row r="4764" spans="70:102" s="96" customFormat="1">
      <c r="BR4764" s="110"/>
      <c r="CX4764" s="97"/>
    </row>
    <row r="4765" spans="70:102" s="96" customFormat="1">
      <c r="BR4765" s="110"/>
      <c r="CX4765" s="97"/>
    </row>
    <row r="4766" spans="70:102" s="96" customFormat="1">
      <c r="BR4766" s="110"/>
      <c r="CX4766" s="97"/>
    </row>
    <row r="4767" spans="70:102" s="96" customFormat="1">
      <c r="BR4767" s="110"/>
      <c r="CX4767" s="97"/>
    </row>
    <row r="4768" spans="70:102" s="96" customFormat="1">
      <c r="BR4768" s="110"/>
      <c r="CX4768" s="97"/>
    </row>
    <row r="4769" spans="70:102" s="96" customFormat="1">
      <c r="BR4769" s="110"/>
      <c r="CX4769" s="97"/>
    </row>
    <row r="4770" spans="70:102" s="96" customFormat="1">
      <c r="BR4770" s="110"/>
      <c r="CX4770" s="97"/>
    </row>
    <row r="4771" spans="70:102" s="96" customFormat="1">
      <c r="BR4771" s="110"/>
      <c r="CX4771" s="97"/>
    </row>
    <row r="4772" spans="70:102" s="96" customFormat="1">
      <c r="BR4772" s="110"/>
      <c r="CX4772" s="97"/>
    </row>
    <row r="4773" spans="70:102" s="96" customFormat="1">
      <c r="BR4773" s="110"/>
      <c r="CX4773" s="97"/>
    </row>
    <row r="4774" spans="70:102" s="96" customFormat="1">
      <c r="BR4774" s="110"/>
      <c r="CX4774" s="97"/>
    </row>
    <row r="4775" spans="70:102" s="96" customFormat="1">
      <c r="BR4775" s="110"/>
      <c r="CX4775" s="97"/>
    </row>
    <row r="4776" spans="70:102" s="96" customFormat="1">
      <c r="BR4776" s="110"/>
      <c r="CX4776" s="97"/>
    </row>
    <row r="4777" spans="70:102" s="96" customFormat="1">
      <c r="BR4777" s="110"/>
      <c r="CX4777" s="97"/>
    </row>
    <row r="4778" spans="70:102" s="96" customFormat="1">
      <c r="BR4778" s="110"/>
      <c r="CX4778" s="97"/>
    </row>
    <row r="4779" spans="70:102" s="96" customFormat="1">
      <c r="BR4779" s="110"/>
      <c r="CX4779" s="97"/>
    </row>
    <row r="4780" spans="70:102" s="96" customFormat="1">
      <c r="BR4780" s="110"/>
      <c r="CX4780" s="97"/>
    </row>
    <row r="4781" spans="70:102" s="96" customFormat="1">
      <c r="BR4781" s="110"/>
      <c r="CX4781" s="97"/>
    </row>
    <row r="4782" spans="70:102" s="96" customFormat="1">
      <c r="BR4782" s="110"/>
      <c r="CX4782" s="97"/>
    </row>
    <row r="4783" spans="70:102" s="96" customFormat="1">
      <c r="BR4783" s="110"/>
      <c r="CX4783" s="97"/>
    </row>
    <row r="4784" spans="70:102" s="96" customFormat="1">
      <c r="BR4784" s="110"/>
      <c r="CX4784" s="97"/>
    </row>
    <row r="4785" spans="70:102" s="96" customFormat="1">
      <c r="BR4785" s="110"/>
      <c r="CX4785" s="97"/>
    </row>
    <row r="4786" spans="70:102" s="96" customFormat="1">
      <c r="BR4786" s="110"/>
      <c r="CX4786" s="97"/>
    </row>
    <row r="4787" spans="70:102" s="96" customFormat="1">
      <c r="BR4787" s="110"/>
      <c r="CX4787" s="97"/>
    </row>
    <row r="4788" spans="70:102" s="96" customFormat="1">
      <c r="BR4788" s="110"/>
      <c r="CX4788" s="97"/>
    </row>
    <row r="4789" spans="70:102" s="96" customFormat="1">
      <c r="BR4789" s="110"/>
      <c r="CX4789" s="97"/>
    </row>
    <row r="4790" spans="70:102" s="96" customFormat="1">
      <c r="BR4790" s="110"/>
      <c r="CX4790" s="97"/>
    </row>
    <row r="4791" spans="70:102" s="96" customFormat="1">
      <c r="BR4791" s="110"/>
      <c r="CX4791" s="97"/>
    </row>
    <row r="4792" spans="70:102" s="96" customFormat="1">
      <c r="BR4792" s="110"/>
      <c r="CX4792" s="97"/>
    </row>
    <row r="4793" spans="70:102" s="96" customFormat="1">
      <c r="BR4793" s="110"/>
      <c r="CX4793" s="97"/>
    </row>
    <row r="4794" spans="70:102" s="96" customFormat="1">
      <c r="BR4794" s="110"/>
      <c r="CX4794" s="97"/>
    </row>
    <row r="4795" spans="70:102" s="96" customFormat="1">
      <c r="BR4795" s="110"/>
      <c r="CX4795" s="97"/>
    </row>
    <row r="4796" spans="70:102" s="96" customFormat="1">
      <c r="BR4796" s="110"/>
      <c r="CX4796" s="97"/>
    </row>
    <row r="4797" spans="70:102" s="96" customFormat="1">
      <c r="BR4797" s="110"/>
      <c r="CX4797" s="97"/>
    </row>
    <row r="4798" spans="70:102" s="96" customFormat="1">
      <c r="BR4798" s="110"/>
      <c r="CX4798" s="97"/>
    </row>
    <row r="4799" spans="70:102" s="96" customFormat="1">
      <c r="BR4799" s="110"/>
      <c r="CX4799" s="97"/>
    </row>
    <row r="4800" spans="70:102" s="96" customFormat="1">
      <c r="BR4800" s="110"/>
      <c r="CX4800" s="97"/>
    </row>
    <row r="4801" spans="70:102" s="96" customFormat="1">
      <c r="BR4801" s="110"/>
      <c r="CX4801" s="97"/>
    </row>
    <row r="4802" spans="70:102" s="96" customFormat="1">
      <c r="BR4802" s="110"/>
      <c r="CX4802" s="97"/>
    </row>
    <row r="4803" spans="70:102" s="96" customFormat="1">
      <c r="BR4803" s="110"/>
      <c r="CX4803" s="97"/>
    </row>
    <row r="4804" spans="70:102" s="96" customFormat="1">
      <c r="BR4804" s="110"/>
      <c r="CX4804" s="97"/>
    </row>
    <row r="4805" spans="70:102" s="96" customFormat="1">
      <c r="BR4805" s="110"/>
      <c r="CX4805" s="97"/>
    </row>
    <row r="4806" spans="70:102" s="96" customFormat="1">
      <c r="BR4806" s="110"/>
      <c r="CX4806" s="97"/>
    </row>
    <row r="4807" spans="70:102" s="96" customFormat="1">
      <c r="BR4807" s="110"/>
      <c r="CX4807" s="97"/>
    </row>
    <row r="4808" spans="70:102" s="96" customFormat="1">
      <c r="BR4808" s="110"/>
      <c r="CX4808" s="97"/>
    </row>
    <row r="4809" spans="70:102" s="96" customFormat="1">
      <c r="BR4809" s="110"/>
      <c r="CX4809" s="97"/>
    </row>
    <row r="4810" spans="70:102" s="96" customFormat="1">
      <c r="BR4810" s="110"/>
      <c r="CX4810" s="97"/>
    </row>
    <row r="4811" spans="70:102" s="96" customFormat="1">
      <c r="BR4811" s="110"/>
      <c r="CX4811" s="97"/>
    </row>
    <row r="4812" spans="70:102" s="96" customFormat="1">
      <c r="BR4812" s="110"/>
      <c r="CX4812" s="97"/>
    </row>
    <row r="4813" spans="70:102" s="96" customFormat="1">
      <c r="BR4813" s="110"/>
      <c r="CX4813" s="97"/>
    </row>
    <row r="4814" spans="70:102" s="96" customFormat="1">
      <c r="BR4814" s="110"/>
      <c r="CX4814" s="97"/>
    </row>
    <row r="4815" spans="70:102" s="96" customFormat="1">
      <c r="BR4815" s="110"/>
      <c r="CX4815" s="97"/>
    </row>
    <row r="4816" spans="70:102" s="96" customFormat="1">
      <c r="BR4816" s="110"/>
      <c r="CX4816" s="97"/>
    </row>
    <row r="4817" spans="70:102" s="96" customFormat="1">
      <c r="BR4817" s="110"/>
      <c r="CX4817" s="97"/>
    </row>
    <row r="4818" spans="70:102" s="96" customFormat="1">
      <c r="BR4818" s="110"/>
      <c r="CX4818" s="97"/>
    </row>
    <row r="4819" spans="70:102" s="96" customFormat="1">
      <c r="BR4819" s="110"/>
      <c r="CX4819" s="97"/>
    </row>
    <row r="4820" spans="70:102" s="96" customFormat="1">
      <c r="BR4820" s="110"/>
      <c r="CX4820" s="97"/>
    </row>
    <row r="4821" spans="70:102" s="96" customFormat="1">
      <c r="BR4821" s="110"/>
      <c r="CX4821" s="97"/>
    </row>
    <row r="4822" spans="70:102" s="96" customFormat="1">
      <c r="BR4822" s="110"/>
      <c r="CX4822" s="97"/>
    </row>
    <row r="4823" spans="70:102" s="96" customFormat="1">
      <c r="BR4823" s="110"/>
      <c r="CX4823" s="97"/>
    </row>
    <row r="4824" spans="70:102" s="96" customFormat="1">
      <c r="BR4824" s="110"/>
      <c r="CX4824" s="97"/>
    </row>
    <row r="4825" spans="70:102" s="96" customFormat="1">
      <c r="BR4825" s="110"/>
      <c r="CX4825" s="97"/>
    </row>
    <row r="4826" spans="70:102" s="96" customFormat="1">
      <c r="BR4826" s="110"/>
      <c r="CX4826" s="97"/>
    </row>
    <row r="4827" spans="70:102" s="96" customFormat="1">
      <c r="BR4827" s="110"/>
      <c r="CX4827" s="97"/>
    </row>
    <row r="4828" spans="70:102" s="96" customFormat="1">
      <c r="BR4828" s="110"/>
      <c r="CX4828" s="97"/>
    </row>
    <row r="4829" spans="70:102" s="96" customFormat="1">
      <c r="BR4829" s="110"/>
      <c r="CX4829" s="97"/>
    </row>
    <row r="4830" spans="70:102" s="96" customFormat="1">
      <c r="BR4830" s="110"/>
      <c r="CX4830" s="97"/>
    </row>
    <row r="4831" spans="70:102" s="96" customFormat="1">
      <c r="BR4831" s="110"/>
      <c r="CX4831" s="97"/>
    </row>
    <row r="4832" spans="70:102" s="96" customFormat="1">
      <c r="BR4832" s="110"/>
      <c r="CX4832" s="97"/>
    </row>
    <row r="4833" spans="70:102" s="96" customFormat="1">
      <c r="BR4833" s="110"/>
      <c r="CX4833" s="97"/>
    </row>
    <row r="4834" spans="70:102" s="96" customFormat="1">
      <c r="BR4834" s="110"/>
      <c r="CX4834" s="97"/>
    </row>
    <row r="4835" spans="70:102" s="96" customFormat="1">
      <c r="BR4835" s="110"/>
      <c r="CX4835" s="97"/>
    </row>
    <row r="4836" spans="70:102" s="96" customFormat="1">
      <c r="BR4836" s="110"/>
      <c r="CX4836" s="97"/>
    </row>
    <row r="4837" spans="70:102" s="96" customFormat="1">
      <c r="BR4837" s="110"/>
      <c r="CX4837" s="97"/>
    </row>
    <row r="4838" spans="70:102" s="96" customFormat="1">
      <c r="BR4838" s="110"/>
      <c r="CX4838" s="97"/>
    </row>
    <row r="4839" spans="70:102" s="96" customFormat="1">
      <c r="BR4839" s="110"/>
      <c r="CX4839" s="97"/>
    </row>
    <row r="4840" spans="70:102" s="96" customFormat="1">
      <c r="BR4840" s="110"/>
      <c r="CX4840" s="97"/>
    </row>
    <row r="4841" spans="70:102" s="96" customFormat="1">
      <c r="BR4841" s="110"/>
      <c r="CX4841" s="97"/>
    </row>
    <row r="4842" spans="70:102" s="96" customFormat="1">
      <c r="BR4842" s="110"/>
      <c r="CX4842" s="97"/>
    </row>
    <row r="4843" spans="70:102" s="96" customFormat="1">
      <c r="BR4843" s="110"/>
      <c r="CX4843" s="97"/>
    </row>
    <row r="4844" spans="70:102" s="96" customFormat="1">
      <c r="BR4844" s="110"/>
      <c r="CX4844" s="97"/>
    </row>
    <row r="4845" spans="70:102" s="96" customFormat="1">
      <c r="BR4845" s="110"/>
      <c r="CX4845" s="97"/>
    </row>
    <row r="4846" spans="70:102" s="96" customFormat="1">
      <c r="BR4846" s="110"/>
      <c r="CX4846" s="97"/>
    </row>
    <row r="4847" spans="70:102" s="96" customFormat="1">
      <c r="BR4847" s="110"/>
      <c r="CX4847" s="97"/>
    </row>
    <row r="4848" spans="70:102" s="96" customFormat="1">
      <c r="BR4848" s="110"/>
      <c r="CX4848" s="97"/>
    </row>
    <row r="4849" spans="70:102" s="96" customFormat="1">
      <c r="BR4849" s="110"/>
      <c r="CX4849" s="97"/>
    </row>
    <row r="4850" spans="70:102" s="96" customFormat="1">
      <c r="BR4850" s="110"/>
      <c r="CX4850" s="97"/>
    </row>
    <row r="4851" spans="70:102" s="96" customFormat="1">
      <c r="BR4851" s="110"/>
      <c r="CX4851" s="97"/>
    </row>
    <row r="4852" spans="70:102" s="96" customFormat="1">
      <c r="BR4852" s="110"/>
      <c r="CX4852" s="97"/>
    </row>
    <row r="4853" spans="70:102" s="96" customFormat="1">
      <c r="BR4853" s="110"/>
      <c r="CX4853" s="97"/>
    </row>
    <row r="4854" spans="70:102" s="96" customFormat="1">
      <c r="BR4854" s="110"/>
      <c r="CX4854" s="97"/>
    </row>
    <row r="4855" spans="70:102" s="96" customFormat="1">
      <c r="BR4855" s="110"/>
      <c r="CX4855" s="97"/>
    </row>
    <row r="4856" spans="70:102" s="96" customFormat="1">
      <c r="BR4856" s="110"/>
      <c r="CX4856" s="97"/>
    </row>
    <row r="4857" spans="70:102" s="96" customFormat="1">
      <c r="BR4857" s="110"/>
      <c r="CX4857" s="97"/>
    </row>
    <row r="4858" spans="70:102" s="96" customFormat="1">
      <c r="BR4858" s="110"/>
      <c r="CX4858" s="97"/>
    </row>
    <row r="4859" spans="70:102" s="96" customFormat="1">
      <c r="BR4859" s="110"/>
      <c r="CX4859" s="97"/>
    </row>
    <row r="4860" spans="70:102" s="96" customFormat="1">
      <c r="BR4860" s="110"/>
      <c r="CX4860" s="97"/>
    </row>
    <row r="4861" spans="70:102" s="96" customFormat="1">
      <c r="BR4861" s="110"/>
      <c r="CX4861" s="97"/>
    </row>
    <row r="4862" spans="70:102" s="96" customFormat="1">
      <c r="BR4862" s="110"/>
      <c r="CX4862" s="97"/>
    </row>
    <row r="4863" spans="70:102" s="96" customFormat="1">
      <c r="BR4863" s="110"/>
      <c r="CX4863" s="97"/>
    </row>
    <row r="4864" spans="70:102" s="96" customFormat="1">
      <c r="BR4864" s="110"/>
      <c r="CX4864" s="97"/>
    </row>
    <row r="4865" spans="70:102" s="96" customFormat="1">
      <c r="BR4865" s="110"/>
      <c r="CX4865" s="97"/>
    </row>
    <row r="4866" spans="70:102" s="96" customFormat="1">
      <c r="BR4866" s="110"/>
      <c r="CX4866" s="97"/>
    </row>
    <row r="4867" spans="70:102" s="96" customFormat="1">
      <c r="BR4867" s="110"/>
      <c r="CX4867" s="97"/>
    </row>
    <row r="4868" spans="70:102" s="96" customFormat="1">
      <c r="BR4868" s="110"/>
      <c r="CX4868" s="97"/>
    </row>
    <row r="4869" spans="70:102" s="96" customFormat="1">
      <c r="BR4869" s="110"/>
      <c r="CX4869" s="97"/>
    </row>
    <row r="4870" spans="70:102" s="96" customFormat="1">
      <c r="BR4870" s="110"/>
      <c r="CX4870" s="97"/>
    </row>
    <row r="4871" spans="70:102" s="96" customFormat="1">
      <c r="BR4871" s="110"/>
      <c r="CX4871" s="97"/>
    </row>
    <row r="4872" spans="70:102" s="96" customFormat="1">
      <c r="BR4872" s="110"/>
      <c r="CX4872" s="97"/>
    </row>
    <row r="4873" spans="70:102" s="96" customFormat="1">
      <c r="BR4873" s="110"/>
      <c r="CX4873" s="97"/>
    </row>
    <row r="4874" spans="70:102" s="96" customFormat="1">
      <c r="BR4874" s="110"/>
      <c r="CX4874" s="97"/>
    </row>
    <row r="4875" spans="70:102" s="96" customFormat="1">
      <c r="BR4875" s="110"/>
      <c r="CX4875" s="97"/>
    </row>
    <row r="4876" spans="70:102" s="96" customFormat="1">
      <c r="BR4876" s="110"/>
      <c r="CX4876" s="97"/>
    </row>
    <row r="4877" spans="70:102" s="96" customFormat="1">
      <c r="BR4877" s="110"/>
      <c r="CX4877" s="97"/>
    </row>
    <row r="4878" spans="70:102" s="96" customFormat="1">
      <c r="BR4878" s="110"/>
      <c r="CX4878" s="97"/>
    </row>
    <row r="4879" spans="70:102" s="96" customFormat="1">
      <c r="BR4879" s="110"/>
      <c r="CX4879" s="97"/>
    </row>
    <row r="4880" spans="70:102" s="96" customFormat="1">
      <c r="BR4880" s="110"/>
      <c r="CX4880" s="97"/>
    </row>
    <row r="4881" spans="70:102" s="96" customFormat="1">
      <c r="BR4881" s="110"/>
      <c r="CX4881" s="97"/>
    </row>
    <row r="4882" spans="70:102" s="96" customFormat="1">
      <c r="BR4882" s="110"/>
      <c r="CX4882" s="97"/>
    </row>
    <row r="4883" spans="70:102" s="96" customFormat="1">
      <c r="BR4883" s="110"/>
      <c r="CX4883" s="97"/>
    </row>
    <row r="4884" spans="70:102" s="96" customFormat="1">
      <c r="BR4884" s="110"/>
      <c r="CX4884" s="97"/>
    </row>
    <row r="4885" spans="70:102" s="96" customFormat="1">
      <c r="BR4885" s="110"/>
      <c r="CX4885" s="97"/>
    </row>
    <row r="4886" spans="70:102" s="96" customFormat="1">
      <c r="BR4886" s="110"/>
      <c r="CX4886" s="97"/>
    </row>
    <row r="4887" spans="70:102" s="96" customFormat="1">
      <c r="BR4887" s="110"/>
      <c r="CX4887" s="97"/>
    </row>
    <row r="4888" spans="70:102" s="96" customFormat="1">
      <c r="BR4888" s="110"/>
      <c r="CX4888" s="97"/>
    </row>
    <row r="4889" spans="70:102" s="96" customFormat="1">
      <c r="BR4889" s="110"/>
      <c r="CX4889" s="97"/>
    </row>
    <row r="4890" spans="70:102" s="96" customFormat="1">
      <c r="BR4890" s="110"/>
      <c r="CX4890" s="97"/>
    </row>
    <row r="4891" spans="70:102" s="96" customFormat="1">
      <c r="BR4891" s="110"/>
      <c r="CX4891" s="97"/>
    </row>
    <row r="4892" spans="70:102" s="96" customFormat="1">
      <c r="BR4892" s="110"/>
      <c r="CX4892" s="97"/>
    </row>
    <row r="4893" spans="70:102" s="96" customFormat="1">
      <c r="BR4893" s="110"/>
      <c r="CX4893" s="97"/>
    </row>
    <row r="4894" spans="70:102" s="96" customFormat="1">
      <c r="BR4894" s="110"/>
      <c r="CX4894" s="97"/>
    </row>
    <row r="4895" spans="70:102" s="96" customFormat="1">
      <c r="BR4895" s="110"/>
      <c r="CX4895" s="97"/>
    </row>
    <row r="4896" spans="70:102" s="96" customFormat="1">
      <c r="BR4896" s="110"/>
      <c r="CX4896" s="97"/>
    </row>
    <row r="4897" spans="70:102" s="96" customFormat="1">
      <c r="BR4897" s="110"/>
      <c r="CX4897" s="97"/>
    </row>
    <row r="4898" spans="70:102" s="96" customFormat="1">
      <c r="BR4898" s="110"/>
      <c r="CX4898" s="97"/>
    </row>
    <row r="4899" spans="70:102" s="96" customFormat="1">
      <c r="BR4899" s="110"/>
      <c r="CX4899" s="97"/>
    </row>
    <row r="4900" spans="70:102" s="96" customFormat="1">
      <c r="BR4900" s="110"/>
      <c r="CX4900" s="97"/>
    </row>
    <row r="4901" spans="70:102" s="96" customFormat="1">
      <c r="BR4901" s="110"/>
      <c r="CX4901" s="97"/>
    </row>
    <row r="4902" spans="70:102" s="96" customFormat="1">
      <c r="BR4902" s="110"/>
      <c r="CX4902" s="97"/>
    </row>
    <row r="4903" spans="70:102" s="96" customFormat="1">
      <c r="BR4903" s="110"/>
      <c r="CX4903" s="97"/>
    </row>
    <row r="4904" spans="70:102" s="96" customFormat="1">
      <c r="BR4904" s="110"/>
      <c r="CX4904" s="97"/>
    </row>
    <row r="4905" spans="70:102" s="96" customFormat="1">
      <c r="BR4905" s="110"/>
      <c r="CX4905" s="97"/>
    </row>
    <row r="4906" spans="70:102" s="96" customFormat="1">
      <c r="BR4906" s="110"/>
      <c r="CX4906" s="97"/>
    </row>
    <row r="4907" spans="70:102" s="96" customFormat="1">
      <c r="BR4907" s="110"/>
      <c r="CX4907" s="97"/>
    </row>
    <row r="4908" spans="70:102" s="96" customFormat="1">
      <c r="BR4908" s="110"/>
      <c r="CX4908" s="97"/>
    </row>
    <row r="4909" spans="70:102" s="96" customFormat="1">
      <c r="BR4909" s="110"/>
      <c r="CX4909" s="97"/>
    </row>
    <row r="4910" spans="70:102" s="96" customFormat="1">
      <c r="BR4910" s="110"/>
      <c r="CX4910" s="97"/>
    </row>
    <row r="4911" spans="70:102" s="96" customFormat="1">
      <c r="BR4911" s="110"/>
      <c r="CX4911" s="97"/>
    </row>
    <row r="4912" spans="70:102" s="96" customFormat="1">
      <c r="BR4912" s="110"/>
      <c r="CX4912" s="97"/>
    </row>
    <row r="4913" spans="70:102" s="96" customFormat="1">
      <c r="BR4913" s="110"/>
      <c r="CX4913" s="97"/>
    </row>
    <row r="4914" spans="70:102" s="96" customFormat="1">
      <c r="BR4914" s="110"/>
      <c r="CX4914" s="97"/>
    </row>
    <row r="4915" spans="70:102" s="96" customFormat="1">
      <c r="BR4915" s="110"/>
      <c r="CX4915" s="97"/>
    </row>
    <row r="4916" spans="70:102" s="96" customFormat="1">
      <c r="BR4916" s="110"/>
      <c r="CX4916" s="97"/>
    </row>
    <row r="4917" spans="70:102" s="96" customFormat="1">
      <c r="BR4917" s="110"/>
      <c r="CX4917" s="97"/>
    </row>
    <row r="4918" spans="70:102" s="96" customFormat="1">
      <c r="BR4918" s="110"/>
      <c r="CX4918" s="97"/>
    </row>
    <row r="4919" spans="70:102" s="96" customFormat="1">
      <c r="BR4919" s="110"/>
      <c r="CX4919" s="97"/>
    </row>
    <row r="4920" spans="70:102" s="96" customFormat="1">
      <c r="BR4920" s="110"/>
      <c r="CX4920" s="97"/>
    </row>
    <row r="4921" spans="70:102" s="96" customFormat="1">
      <c r="BR4921" s="110"/>
      <c r="CX4921" s="97"/>
    </row>
    <row r="4922" spans="70:102" s="96" customFormat="1">
      <c r="BR4922" s="110"/>
      <c r="CX4922" s="97"/>
    </row>
    <row r="4923" spans="70:102" s="96" customFormat="1">
      <c r="BR4923" s="110"/>
      <c r="CX4923" s="97"/>
    </row>
    <row r="4924" spans="70:102" s="96" customFormat="1">
      <c r="BR4924" s="110"/>
      <c r="CX4924" s="97"/>
    </row>
    <row r="4925" spans="70:102" s="96" customFormat="1">
      <c r="BR4925" s="110"/>
      <c r="CX4925" s="97"/>
    </row>
    <row r="4926" spans="70:102" s="96" customFormat="1">
      <c r="BR4926" s="110"/>
      <c r="CX4926" s="97"/>
    </row>
    <row r="4927" spans="70:102" s="96" customFormat="1">
      <c r="BR4927" s="110"/>
      <c r="CX4927" s="97"/>
    </row>
    <row r="4928" spans="70:102" s="96" customFormat="1">
      <c r="BR4928" s="110"/>
      <c r="CX4928" s="97"/>
    </row>
    <row r="4929" spans="70:102" s="96" customFormat="1">
      <c r="BR4929" s="110"/>
      <c r="CX4929" s="97"/>
    </row>
    <row r="4930" spans="70:102" s="96" customFormat="1">
      <c r="BR4930" s="110"/>
      <c r="CX4930" s="97"/>
    </row>
    <row r="4931" spans="70:102" s="96" customFormat="1">
      <c r="BR4931" s="110"/>
      <c r="CX4931" s="97"/>
    </row>
    <row r="4932" spans="70:102" s="96" customFormat="1">
      <c r="BR4932" s="110"/>
      <c r="CX4932" s="97"/>
    </row>
    <row r="4933" spans="70:102" s="96" customFormat="1">
      <c r="BR4933" s="110"/>
      <c r="CX4933" s="97"/>
    </row>
    <row r="4934" spans="70:102" s="96" customFormat="1">
      <c r="BR4934" s="110"/>
      <c r="CX4934" s="97"/>
    </row>
    <row r="4935" spans="70:102" s="96" customFormat="1">
      <c r="BR4935" s="110"/>
      <c r="CX4935" s="97"/>
    </row>
    <row r="4936" spans="70:102" s="96" customFormat="1">
      <c r="BR4936" s="110"/>
      <c r="CX4936" s="97"/>
    </row>
    <row r="4937" spans="70:102" s="96" customFormat="1">
      <c r="BR4937" s="110"/>
      <c r="CX4937" s="97"/>
    </row>
    <row r="4938" spans="70:102" s="96" customFormat="1">
      <c r="BR4938" s="110"/>
      <c r="CX4938" s="97"/>
    </row>
    <row r="4939" spans="70:102" s="96" customFormat="1">
      <c r="BR4939" s="110"/>
      <c r="CX4939" s="97"/>
    </row>
    <row r="4940" spans="70:102" s="96" customFormat="1">
      <c r="BR4940" s="110"/>
      <c r="CX4940" s="97"/>
    </row>
    <row r="4941" spans="70:102" s="96" customFormat="1">
      <c r="BR4941" s="110"/>
      <c r="CX4941" s="97"/>
    </row>
    <row r="4942" spans="70:102" s="96" customFormat="1">
      <c r="BR4942" s="110"/>
      <c r="CX4942" s="97"/>
    </row>
    <row r="4943" spans="70:102" s="96" customFormat="1">
      <c r="BR4943" s="110"/>
      <c r="CX4943" s="97"/>
    </row>
    <row r="4944" spans="70:102" s="96" customFormat="1">
      <c r="BR4944" s="110"/>
      <c r="CX4944" s="97"/>
    </row>
    <row r="4945" spans="70:102" s="96" customFormat="1">
      <c r="BR4945" s="110"/>
      <c r="CX4945" s="97"/>
    </row>
    <row r="4946" spans="70:102" s="96" customFormat="1">
      <c r="BR4946" s="110"/>
      <c r="CX4946" s="97"/>
    </row>
    <row r="4947" spans="70:102" s="96" customFormat="1">
      <c r="BR4947" s="110"/>
      <c r="CX4947" s="97"/>
    </row>
    <row r="4948" spans="70:102" s="96" customFormat="1">
      <c r="BR4948" s="110"/>
      <c r="CX4948" s="97"/>
    </row>
    <row r="4949" spans="70:102" s="96" customFormat="1">
      <c r="BR4949" s="110"/>
      <c r="CX4949" s="97"/>
    </row>
    <row r="4950" spans="70:102" s="96" customFormat="1">
      <c r="BR4950" s="110"/>
      <c r="CX4950" s="97"/>
    </row>
    <row r="4951" spans="70:102" s="96" customFormat="1">
      <c r="BR4951" s="110"/>
      <c r="CX4951" s="97"/>
    </row>
    <row r="4952" spans="70:102" s="96" customFormat="1">
      <c r="BR4952" s="110"/>
      <c r="CX4952" s="97"/>
    </row>
    <row r="4953" spans="70:102" s="96" customFormat="1">
      <c r="BR4953" s="110"/>
      <c r="CX4953" s="97"/>
    </row>
    <row r="4954" spans="70:102" s="96" customFormat="1">
      <c r="BR4954" s="110"/>
      <c r="CX4954" s="97"/>
    </row>
    <row r="4955" spans="70:102" s="96" customFormat="1">
      <c r="BR4955" s="110"/>
      <c r="CX4955" s="97"/>
    </row>
    <row r="4956" spans="70:102" s="96" customFormat="1">
      <c r="BR4956" s="110"/>
      <c r="CX4956" s="97"/>
    </row>
    <row r="4957" spans="70:102" s="96" customFormat="1">
      <c r="BR4957" s="110"/>
      <c r="CX4957" s="97"/>
    </row>
    <row r="4958" spans="70:102" s="96" customFormat="1">
      <c r="BR4958" s="110"/>
      <c r="CX4958" s="97"/>
    </row>
    <row r="4959" spans="70:102" s="96" customFormat="1">
      <c r="BR4959" s="110"/>
      <c r="CX4959" s="97"/>
    </row>
    <row r="4960" spans="70:102" s="96" customFormat="1">
      <c r="BR4960" s="110"/>
      <c r="CX4960" s="97"/>
    </row>
    <row r="4961" spans="70:102" s="96" customFormat="1">
      <c r="BR4961" s="110"/>
      <c r="CX4961" s="97"/>
    </row>
    <row r="4962" spans="70:102" s="96" customFormat="1">
      <c r="BR4962" s="110"/>
      <c r="CX4962" s="97"/>
    </row>
    <row r="4963" spans="70:102" s="96" customFormat="1">
      <c r="BR4963" s="110"/>
      <c r="CX4963" s="97"/>
    </row>
    <row r="4964" spans="70:102" s="96" customFormat="1">
      <c r="BR4964" s="110"/>
      <c r="CX4964" s="97"/>
    </row>
    <row r="4965" spans="70:102" s="96" customFormat="1">
      <c r="BR4965" s="110"/>
      <c r="CX4965" s="97"/>
    </row>
    <row r="4966" spans="70:102" s="96" customFormat="1">
      <c r="BR4966" s="110"/>
      <c r="CX4966" s="97"/>
    </row>
    <row r="4967" spans="70:102" s="96" customFormat="1">
      <c r="BR4967" s="110"/>
      <c r="CX4967" s="97"/>
    </row>
    <row r="4968" spans="70:102" s="96" customFormat="1">
      <c r="BR4968" s="110"/>
      <c r="CX4968" s="97"/>
    </row>
    <row r="4969" spans="70:102" s="96" customFormat="1">
      <c r="BR4969" s="110"/>
      <c r="CX4969" s="97"/>
    </row>
    <row r="4970" spans="70:102" s="96" customFormat="1">
      <c r="BR4970" s="110"/>
      <c r="CX4970" s="97"/>
    </row>
    <row r="4971" spans="70:102" s="96" customFormat="1">
      <c r="BR4971" s="110"/>
      <c r="CX4971" s="97"/>
    </row>
    <row r="4972" spans="70:102" s="96" customFormat="1">
      <c r="BR4972" s="110"/>
      <c r="CX4972" s="97"/>
    </row>
    <row r="4973" spans="70:102" s="96" customFormat="1">
      <c r="BR4973" s="110"/>
      <c r="CX4973" s="97"/>
    </row>
    <row r="4974" spans="70:102" s="96" customFormat="1">
      <c r="BR4974" s="110"/>
      <c r="CX4974" s="97"/>
    </row>
    <row r="4975" spans="70:102" s="96" customFormat="1">
      <c r="BR4975" s="110"/>
      <c r="CX4975" s="97"/>
    </row>
    <row r="4976" spans="70:102" s="96" customFormat="1">
      <c r="BR4976" s="110"/>
      <c r="CX4976" s="97"/>
    </row>
    <row r="4977" spans="70:102" s="96" customFormat="1">
      <c r="BR4977" s="110"/>
      <c r="CX4977" s="97"/>
    </row>
    <row r="4978" spans="70:102" s="96" customFormat="1">
      <c r="BR4978" s="110"/>
      <c r="CX4978" s="97"/>
    </row>
    <row r="4979" spans="70:102" s="96" customFormat="1">
      <c r="BR4979" s="110"/>
      <c r="CX4979" s="97"/>
    </row>
    <row r="4980" spans="70:102" s="96" customFormat="1">
      <c r="BR4980" s="110"/>
      <c r="CX4980" s="97"/>
    </row>
    <row r="4981" spans="70:102" s="96" customFormat="1">
      <c r="BR4981" s="110"/>
      <c r="CX4981" s="97"/>
    </row>
    <row r="4982" spans="70:102" s="96" customFormat="1">
      <c r="BR4982" s="110"/>
      <c r="CX4982" s="97"/>
    </row>
    <row r="4983" spans="70:102" s="96" customFormat="1">
      <c r="BR4983" s="110"/>
      <c r="CX4983" s="97"/>
    </row>
    <row r="4984" spans="70:102" s="96" customFormat="1">
      <c r="BR4984" s="110"/>
      <c r="CX4984" s="97"/>
    </row>
    <row r="4985" spans="70:102" s="96" customFormat="1">
      <c r="BR4985" s="110"/>
      <c r="CX4985" s="97"/>
    </row>
    <row r="4986" spans="70:102" s="96" customFormat="1">
      <c r="BR4986" s="110"/>
      <c r="CX4986" s="97"/>
    </row>
    <row r="4987" spans="70:102" s="96" customFormat="1">
      <c r="BR4987" s="110"/>
      <c r="CX4987" s="97"/>
    </row>
    <row r="4988" spans="70:102" s="96" customFormat="1">
      <c r="BR4988" s="110"/>
      <c r="CX4988" s="97"/>
    </row>
    <row r="4989" spans="70:102" s="96" customFormat="1">
      <c r="BR4989" s="110"/>
      <c r="CX4989" s="97"/>
    </row>
    <row r="4990" spans="70:102" s="96" customFormat="1">
      <c r="BR4990" s="110"/>
      <c r="CX4990" s="97"/>
    </row>
    <row r="4991" spans="70:102" s="96" customFormat="1">
      <c r="BR4991" s="110"/>
      <c r="CX4991" s="97"/>
    </row>
    <row r="4992" spans="70:102" s="96" customFormat="1">
      <c r="BR4992" s="110"/>
      <c r="CX4992" s="97"/>
    </row>
    <row r="4993" spans="70:102" s="96" customFormat="1">
      <c r="BR4993" s="110"/>
      <c r="CX4993" s="97"/>
    </row>
    <row r="4994" spans="70:102" s="96" customFormat="1">
      <c r="BR4994" s="110"/>
      <c r="CX4994" s="97"/>
    </row>
    <row r="4995" spans="70:102" s="96" customFormat="1">
      <c r="BR4995" s="110"/>
      <c r="CX4995" s="97"/>
    </row>
    <row r="4996" spans="70:102" s="96" customFormat="1">
      <c r="BR4996" s="110"/>
      <c r="CX4996" s="97"/>
    </row>
    <row r="4997" spans="70:102" s="96" customFormat="1">
      <c r="BR4997" s="110"/>
      <c r="CX4997" s="97"/>
    </row>
    <row r="4998" spans="70:102" s="96" customFormat="1">
      <c r="BR4998" s="110"/>
      <c r="CX4998" s="97"/>
    </row>
    <row r="4999" spans="70:102" s="96" customFormat="1">
      <c r="BR4999" s="110"/>
      <c r="CX4999" s="97"/>
    </row>
    <row r="5000" spans="70:102" s="96" customFormat="1">
      <c r="BR5000" s="110"/>
      <c r="CX5000" s="97"/>
    </row>
    <row r="5001" spans="70:102" s="96" customFormat="1">
      <c r="BR5001" s="110"/>
      <c r="CX5001" s="97"/>
    </row>
    <row r="5002" spans="70:102" s="96" customFormat="1">
      <c r="BR5002" s="110"/>
      <c r="CX5002" s="97"/>
    </row>
    <row r="5003" spans="70:102" s="96" customFormat="1">
      <c r="BR5003" s="110"/>
      <c r="CX5003" s="97"/>
    </row>
    <row r="5004" spans="70:102" s="96" customFormat="1">
      <c r="BR5004" s="110"/>
      <c r="CX5004" s="97"/>
    </row>
    <row r="5005" spans="70:102" s="96" customFormat="1">
      <c r="BR5005" s="110"/>
      <c r="CX5005" s="97"/>
    </row>
    <row r="5006" spans="70:102" s="96" customFormat="1">
      <c r="BR5006" s="110"/>
      <c r="CX5006" s="97"/>
    </row>
    <row r="5007" spans="70:102" s="96" customFormat="1">
      <c r="BR5007" s="110"/>
      <c r="CX5007" s="97"/>
    </row>
    <row r="5008" spans="70:102" s="96" customFormat="1">
      <c r="BR5008" s="110"/>
      <c r="CX5008" s="97"/>
    </row>
    <row r="5009" spans="70:102" s="96" customFormat="1">
      <c r="BR5009" s="110"/>
      <c r="CX5009" s="97"/>
    </row>
    <row r="5010" spans="70:102" s="96" customFormat="1">
      <c r="BR5010" s="110"/>
      <c r="CX5010" s="97"/>
    </row>
    <row r="5011" spans="70:102" s="96" customFormat="1">
      <c r="BR5011" s="110"/>
      <c r="CX5011" s="97"/>
    </row>
    <row r="5012" spans="70:102" s="96" customFormat="1">
      <c r="BR5012" s="110"/>
      <c r="CX5012" s="97"/>
    </row>
    <row r="5013" spans="70:102" s="96" customFormat="1">
      <c r="BR5013" s="110"/>
      <c r="CX5013" s="97"/>
    </row>
    <row r="5014" spans="70:102" s="96" customFormat="1">
      <c r="BR5014" s="110"/>
      <c r="CX5014" s="97"/>
    </row>
    <row r="5015" spans="70:102" s="96" customFormat="1">
      <c r="BR5015" s="110"/>
      <c r="CX5015" s="97"/>
    </row>
    <row r="5016" spans="70:102" s="96" customFormat="1">
      <c r="BR5016" s="110"/>
      <c r="CX5016" s="97"/>
    </row>
    <row r="5017" spans="70:102" s="96" customFormat="1">
      <c r="BR5017" s="110"/>
      <c r="CX5017" s="97"/>
    </row>
    <row r="5018" spans="70:102" s="96" customFormat="1">
      <c r="BR5018" s="110"/>
      <c r="CX5018" s="97"/>
    </row>
    <row r="5019" spans="70:102" s="96" customFormat="1">
      <c r="BR5019" s="110"/>
      <c r="CX5019" s="97"/>
    </row>
    <row r="5020" spans="70:102" s="96" customFormat="1">
      <c r="BR5020" s="110"/>
      <c r="CX5020" s="97"/>
    </row>
    <row r="5021" spans="70:102" s="96" customFormat="1">
      <c r="BR5021" s="110"/>
      <c r="CX5021" s="97"/>
    </row>
    <row r="5022" spans="70:102" s="96" customFormat="1">
      <c r="BR5022" s="110"/>
      <c r="CX5022" s="97"/>
    </row>
    <row r="5023" spans="70:102" s="96" customFormat="1">
      <c r="BR5023" s="110"/>
      <c r="CX5023" s="97"/>
    </row>
    <row r="5024" spans="70:102" s="96" customFormat="1">
      <c r="BR5024" s="110"/>
      <c r="CX5024" s="97"/>
    </row>
    <row r="5025" spans="70:102" s="96" customFormat="1">
      <c r="BR5025" s="110"/>
      <c r="CX5025" s="97"/>
    </row>
    <row r="5026" spans="70:102" s="96" customFormat="1">
      <c r="BR5026" s="110"/>
      <c r="CX5026" s="97"/>
    </row>
    <row r="5027" spans="70:102" s="96" customFormat="1">
      <c r="BR5027" s="110"/>
      <c r="CX5027" s="97"/>
    </row>
    <row r="5028" spans="70:102" s="96" customFormat="1">
      <c r="BR5028" s="110"/>
      <c r="CX5028" s="97"/>
    </row>
    <row r="5029" spans="70:102" s="96" customFormat="1">
      <c r="BR5029" s="110"/>
      <c r="CX5029" s="97"/>
    </row>
    <row r="5030" spans="70:102" s="96" customFormat="1">
      <c r="BR5030" s="110"/>
      <c r="CX5030" s="97"/>
    </row>
    <row r="5031" spans="70:102" s="96" customFormat="1">
      <c r="BR5031" s="110"/>
      <c r="CX5031" s="97"/>
    </row>
    <row r="5032" spans="70:102" s="96" customFormat="1">
      <c r="BR5032" s="110"/>
      <c r="CX5032" s="97"/>
    </row>
    <row r="5033" spans="70:102" s="96" customFormat="1">
      <c r="BR5033" s="110"/>
      <c r="CX5033" s="97"/>
    </row>
    <row r="5034" spans="70:102" s="96" customFormat="1">
      <c r="BR5034" s="110"/>
      <c r="CX5034" s="97"/>
    </row>
    <row r="5035" spans="70:102" s="96" customFormat="1">
      <c r="BR5035" s="110"/>
      <c r="CX5035" s="97"/>
    </row>
    <row r="5036" spans="70:102" s="96" customFormat="1">
      <c r="BR5036" s="110"/>
      <c r="CX5036" s="97"/>
    </row>
    <row r="5037" spans="70:102" s="96" customFormat="1">
      <c r="BR5037" s="110"/>
      <c r="CX5037" s="97"/>
    </row>
    <row r="5038" spans="70:102" s="96" customFormat="1">
      <c r="BR5038" s="110"/>
      <c r="CX5038" s="97"/>
    </row>
    <row r="5039" spans="70:102" s="96" customFormat="1">
      <c r="BR5039" s="110"/>
      <c r="CX5039" s="97"/>
    </row>
    <row r="5040" spans="70:102" s="96" customFormat="1">
      <c r="BR5040" s="110"/>
      <c r="CX5040" s="97"/>
    </row>
    <row r="5041" spans="70:102" s="96" customFormat="1">
      <c r="BR5041" s="110"/>
      <c r="CX5041" s="97"/>
    </row>
    <row r="5042" spans="70:102" s="96" customFormat="1">
      <c r="BR5042" s="110"/>
      <c r="CX5042" s="97"/>
    </row>
    <row r="5043" spans="70:102" s="96" customFormat="1">
      <c r="BR5043" s="110"/>
      <c r="CX5043" s="97"/>
    </row>
    <row r="5044" spans="70:102" s="96" customFormat="1">
      <c r="BR5044" s="110"/>
      <c r="CX5044" s="97"/>
    </row>
    <row r="5045" spans="70:102" s="96" customFormat="1">
      <c r="BR5045" s="110"/>
      <c r="CX5045" s="97"/>
    </row>
    <row r="5046" spans="70:102" s="96" customFormat="1">
      <c r="BR5046" s="110"/>
      <c r="CX5046" s="97"/>
    </row>
    <row r="5047" spans="70:102" s="96" customFormat="1">
      <c r="BR5047" s="110"/>
      <c r="CX5047" s="97"/>
    </row>
    <row r="5048" spans="70:102" s="96" customFormat="1">
      <c r="BR5048" s="110"/>
      <c r="CX5048" s="97"/>
    </row>
    <row r="5049" spans="70:102" s="96" customFormat="1">
      <c r="BR5049" s="110"/>
      <c r="CX5049" s="97"/>
    </row>
    <row r="5050" spans="70:102" s="96" customFormat="1">
      <c r="BR5050" s="110"/>
      <c r="CX5050" s="97"/>
    </row>
    <row r="5051" spans="70:102" s="96" customFormat="1">
      <c r="BR5051" s="110"/>
      <c r="CX5051" s="97"/>
    </row>
    <row r="5052" spans="70:102" s="96" customFormat="1">
      <c r="BR5052" s="110"/>
      <c r="CX5052" s="97"/>
    </row>
    <row r="5053" spans="70:102" s="96" customFormat="1">
      <c r="BR5053" s="110"/>
      <c r="CX5053" s="97"/>
    </row>
    <row r="5054" spans="70:102" s="96" customFormat="1">
      <c r="BR5054" s="110"/>
      <c r="CX5054" s="97"/>
    </row>
    <row r="5055" spans="70:102" s="96" customFormat="1">
      <c r="BR5055" s="110"/>
      <c r="CX5055" s="97"/>
    </row>
    <row r="5056" spans="70:102" s="96" customFormat="1">
      <c r="BR5056" s="110"/>
      <c r="CX5056" s="97"/>
    </row>
    <row r="5057" spans="70:102" s="96" customFormat="1">
      <c r="BR5057" s="110"/>
      <c r="CX5057" s="97"/>
    </row>
    <row r="5058" spans="70:102" s="96" customFormat="1">
      <c r="BR5058" s="110"/>
      <c r="CX5058" s="97"/>
    </row>
    <row r="5059" spans="70:102" s="96" customFormat="1">
      <c r="BR5059" s="110"/>
      <c r="CX5059" s="97"/>
    </row>
    <row r="5060" spans="70:102" s="96" customFormat="1">
      <c r="BR5060" s="110"/>
      <c r="CX5060" s="97"/>
    </row>
    <row r="5061" spans="70:102" s="96" customFormat="1">
      <c r="BR5061" s="110"/>
      <c r="CX5061" s="97"/>
    </row>
    <row r="5062" spans="70:102" s="96" customFormat="1">
      <c r="BR5062" s="110"/>
      <c r="CX5062" s="97"/>
    </row>
    <row r="5063" spans="70:102" s="96" customFormat="1">
      <c r="BR5063" s="110"/>
      <c r="CX5063" s="97"/>
    </row>
    <row r="5064" spans="70:102" s="96" customFormat="1">
      <c r="BR5064" s="110"/>
      <c r="CX5064" s="97"/>
    </row>
    <row r="5065" spans="70:102" s="96" customFormat="1">
      <c r="BR5065" s="110"/>
      <c r="CX5065" s="97"/>
    </row>
    <row r="5066" spans="70:102" s="96" customFormat="1">
      <c r="BR5066" s="110"/>
      <c r="CX5066" s="97"/>
    </row>
    <row r="5067" spans="70:102" s="96" customFormat="1">
      <c r="BR5067" s="110"/>
      <c r="CX5067" s="97"/>
    </row>
    <row r="5068" spans="70:102" s="96" customFormat="1">
      <c r="BR5068" s="110"/>
      <c r="CX5068" s="97"/>
    </row>
    <row r="5069" spans="70:102" s="96" customFormat="1">
      <c r="BR5069" s="110"/>
      <c r="CX5069" s="97"/>
    </row>
    <row r="5070" spans="70:102" s="96" customFormat="1">
      <c r="BR5070" s="110"/>
      <c r="CX5070" s="97"/>
    </row>
    <row r="5071" spans="70:102" s="96" customFormat="1">
      <c r="BR5071" s="110"/>
      <c r="CX5071" s="97"/>
    </row>
    <row r="5072" spans="70:102" s="96" customFormat="1">
      <c r="BR5072" s="110"/>
      <c r="CX5072" s="97"/>
    </row>
    <row r="5073" spans="70:102" s="96" customFormat="1">
      <c r="BR5073" s="110"/>
      <c r="CX5073" s="97"/>
    </row>
    <row r="5074" spans="70:102" s="96" customFormat="1">
      <c r="BR5074" s="110"/>
      <c r="CX5074" s="97"/>
    </row>
    <row r="5075" spans="70:102" s="96" customFormat="1">
      <c r="BR5075" s="110"/>
      <c r="CX5075" s="97"/>
    </row>
    <row r="5076" spans="70:102" s="96" customFormat="1">
      <c r="BR5076" s="110"/>
      <c r="CX5076" s="97"/>
    </row>
    <row r="5077" spans="70:102" s="96" customFormat="1">
      <c r="BR5077" s="110"/>
      <c r="CX5077" s="97"/>
    </row>
    <row r="5078" spans="70:102" s="96" customFormat="1">
      <c r="BR5078" s="110"/>
      <c r="CX5078" s="97"/>
    </row>
    <row r="5079" spans="70:102" s="96" customFormat="1">
      <c r="BR5079" s="110"/>
      <c r="CX5079" s="97"/>
    </row>
    <row r="5080" spans="70:102" s="96" customFormat="1">
      <c r="BR5080" s="110"/>
      <c r="CX5080" s="97"/>
    </row>
    <row r="5081" spans="70:102" s="96" customFormat="1">
      <c r="BR5081" s="110"/>
      <c r="CX5081" s="97"/>
    </row>
    <row r="5082" spans="70:102" s="96" customFormat="1">
      <c r="BR5082" s="110"/>
      <c r="CX5082" s="97"/>
    </row>
    <row r="5083" spans="70:102" s="96" customFormat="1">
      <c r="BR5083" s="110"/>
      <c r="CX5083" s="97"/>
    </row>
    <row r="5084" spans="70:102" s="96" customFormat="1">
      <c r="BR5084" s="110"/>
      <c r="CX5084" s="97"/>
    </row>
    <row r="5085" spans="70:102" s="96" customFormat="1">
      <c r="BR5085" s="110"/>
      <c r="CX5085" s="97"/>
    </row>
    <row r="5086" spans="70:102" s="96" customFormat="1">
      <c r="BR5086" s="110"/>
      <c r="CX5086" s="97"/>
    </row>
    <row r="5087" spans="70:102" s="96" customFormat="1">
      <c r="BR5087" s="110"/>
      <c r="CX5087" s="97"/>
    </row>
    <row r="5088" spans="70:102" s="96" customFormat="1">
      <c r="BR5088" s="110"/>
      <c r="CX5088" s="97"/>
    </row>
    <row r="5089" spans="70:102" s="96" customFormat="1">
      <c r="BR5089" s="110"/>
      <c r="CX5089" s="97"/>
    </row>
    <row r="5090" spans="70:102" s="96" customFormat="1">
      <c r="BR5090" s="110"/>
      <c r="CX5090" s="97"/>
    </row>
    <row r="5091" spans="70:102" s="96" customFormat="1">
      <c r="BR5091" s="110"/>
      <c r="CX5091" s="97"/>
    </row>
    <row r="5092" spans="70:102" s="96" customFormat="1">
      <c r="BR5092" s="110"/>
      <c r="CX5092" s="97"/>
    </row>
    <row r="5093" spans="70:102" s="96" customFormat="1">
      <c r="BR5093" s="110"/>
      <c r="CX5093" s="97"/>
    </row>
    <row r="5094" spans="70:102" s="96" customFormat="1">
      <c r="BR5094" s="110"/>
      <c r="CX5094" s="97"/>
    </row>
    <row r="5095" spans="70:102" s="96" customFormat="1">
      <c r="BR5095" s="110"/>
      <c r="CX5095" s="97"/>
    </row>
    <row r="5096" spans="70:102" s="96" customFormat="1">
      <c r="BR5096" s="110"/>
      <c r="CX5096" s="97"/>
    </row>
    <row r="5097" spans="70:102" s="96" customFormat="1">
      <c r="BR5097" s="110"/>
      <c r="CX5097" s="97"/>
    </row>
    <row r="5098" spans="70:102" s="96" customFormat="1">
      <c r="BR5098" s="110"/>
      <c r="CX5098" s="97"/>
    </row>
    <row r="5099" spans="70:102" s="96" customFormat="1">
      <c r="BR5099" s="110"/>
      <c r="CX5099" s="97"/>
    </row>
    <row r="5100" spans="70:102" s="96" customFormat="1">
      <c r="BR5100" s="110"/>
      <c r="CX5100" s="97"/>
    </row>
    <row r="5101" spans="70:102" s="96" customFormat="1">
      <c r="BR5101" s="110"/>
      <c r="CX5101" s="97"/>
    </row>
    <row r="5102" spans="70:102" s="96" customFormat="1">
      <c r="BR5102" s="110"/>
      <c r="CX5102" s="97"/>
    </row>
    <row r="5103" spans="70:102" s="96" customFormat="1">
      <c r="BR5103" s="110"/>
      <c r="CX5103" s="97"/>
    </row>
    <row r="5104" spans="70:102" s="96" customFormat="1">
      <c r="BR5104" s="110"/>
      <c r="CX5104" s="97"/>
    </row>
    <row r="5105" spans="70:102" s="96" customFormat="1">
      <c r="BR5105" s="110"/>
      <c r="CX5105" s="97"/>
    </row>
    <row r="5106" spans="70:102" s="96" customFormat="1">
      <c r="BR5106" s="110"/>
      <c r="CX5106" s="97"/>
    </row>
    <row r="5107" spans="70:102" s="96" customFormat="1">
      <c r="BR5107" s="110"/>
      <c r="CX5107" s="97"/>
    </row>
    <row r="5108" spans="70:102" s="96" customFormat="1">
      <c r="BR5108" s="110"/>
      <c r="CX5108" s="97"/>
    </row>
    <row r="5109" spans="70:102" s="96" customFormat="1">
      <c r="BR5109" s="110"/>
      <c r="CX5109" s="97"/>
    </row>
    <row r="5110" spans="70:102" s="96" customFormat="1">
      <c r="BR5110" s="110"/>
      <c r="CX5110" s="97"/>
    </row>
    <row r="5111" spans="70:102" s="96" customFormat="1">
      <c r="BR5111" s="110"/>
      <c r="CX5111" s="97"/>
    </row>
    <row r="5112" spans="70:102" s="96" customFormat="1">
      <c r="BR5112" s="110"/>
      <c r="CX5112" s="97"/>
    </row>
    <row r="5113" spans="70:102" s="96" customFormat="1">
      <c r="BR5113" s="110"/>
      <c r="CX5113" s="97"/>
    </row>
    <row r="5114" spans="70:102" s="96" customFormat="1">
      <c r="BR5114" s="110"/>
      <c r="CX5114" s="97"/>
    </row>
    <row r="5115" spans="70:102" s="96" customFormat="1">
      <c r="BR5115" s="110"/>
      <c r="CX5115" s="97"/>
    </row>
    <row r="5116" spans="70:102" s="96" customFormat="1">
      <c r="BR5116" s="110"/>
      <c r="CX5116" s="97"/>
    </row>
    <row r="5117" spans="70:102" s="96" customFormat="1">
      <c r="BR5117" s="110"/>
      <c r="CX5117" s="97"/>
    </row>
    <row r="5118" spans="70:102" s="96" customFormat="1">
      <c r="BR5118" s="110"/>
      <c r="CX5118" s="97"/>
    </row>
    <row r="5119" spans="70:102" s="96" customFormat="1">
      <c r="BR5119" s="110"/>
      <c r="CX5119" s="97"/>
    </row>
    <row r="5120" spans="70:102" s="96" customFormat="1">
      <c r="BR5120" s="110"/>
      <c r="CX5120" s="97"/>
    </row>
    <row r="5121" spans="70:102" s="96" customFormat="1">
      <c r="BR5121" s="110"/>
      <c r="CX5121" s="97"/>
    </row>
    <row r="5122" spans="70:102" s="96" customFormat="1">
      <c r="BR5122" s="110"/>
      <c r="CX5122" s="97"/>
    </row>
    <row r="5123" spans="70:102" s="96" customFormat="1">
      <c r="BR5123" s="110"/>
      <c r="CX5123" s="97"/>
    </row>
    <row r="5124" spans="70:102" s="96" customFormat="1">
      <c r="BR5124" s="110"/>
      <c r="CX5124" s="97"/>
    </row>
    <row r="5125" spans="70:102" s="96" customFormat="1">
      <c r="BR5125" s="110"/>
      <c r="CX5125" s="97"/>
    </row>
    <row r="5126" spans="70:102" s="96" customFormat="1">
      <c r="BR5126" s="110"/>
      <c r="CX5126" s="97"/>
    </row>
    <row r="5127" spans="70:102" s="96" customFormat="1">
      <c r="BR5127" s="110"/>
      <c r="CX5127" s="97"/>
    </row>
    <row r="5128" spans="70:102" s="96" customFormat="1">
      <c r="BR5128" s="110"/>
      <c r="CX5128" s="97"/>
    </row>
    <row r="5129" spans="70:102" s="96" customFormat="1">
      <c r="BR5129" s="110"/>
      <c r="CX5129" s="97"/>
    </row>
    <row r="5130" spans="70:102" s="96" customFormat="1">
      <c r="BR5130" s="110"/>
      <c r="CX5130" s="97"/>
    </row>
    <row r="5131" spans="70:102" s="96" customFormat="1">
      <c r="BR5131" s="110"/>
      <c r="CX5131" s="97"/>
    </row>
    <row r="5132" spans="70:102" s="96" customFormat="1">
      <c r="BR5132" s="110"/>
      <c r="CX5132" s="97"/>
    </row>
    <row r="5133" spans="70:102" s="96" customFormat="1">
      <c r="BR5133" s="110"/>
      <c r="CX5133" s="97"/>
    </row>
    <row r="5134" spans="70:102" s="96" customFormat="1">
      <c r="BR5134" s="110"/>
      <c r="CX5134" s="97"/>
    </row>
    <row r="5135" spans="70:102" s="96" customFormat="1">
      <c r="BR5135" s="110"/>
      <c r="CX5135" s="97"/>
    </row>
    <row r="5136" spans="70:102" s="96" customFormat="1">
      <c r="BR5136" s="110"/>
      <c r="CX5136" s="97"/>
    </row>
    <row r="5137" spans="70:102" s="96" customFormat="1">
      <c r="BR5137" s="110"/>
      <c r="CX5137" s="97"/>
    </row>
    <row r="5138" spans="70:102" s="96" customFormat="1">
      <c r="BR5138" s="110"/>
      <c r="CX5138" s="97"/>
    </row>
    <row r="5139" spans="70:102" s="96" customFormat="1">
      <c r="BR5139" s="110"/>
      <c r="CX5139" s="97"/>
    </row>
    <row r="5140" spans="70:102" s="96" customFormat="1">
      <c r="BR5140" s="110"/>
      <c r="CX5140" s="97"/>
    </row>
    <row r="5141" spans="70:102" s="96" customFormat="1">
      <c r="BR5141" s="110"/>
      <c r="CX5141" s="97"/>
    </row>
    <row r="5142" spans="70:102" s="96" customFormat="1">
      <c r="BR5142" s="110"/>
      <c r="CX5142" s="97"/>
    </row>
    <row r="5143" spans="70:102" s="96" customFormat="1">
      <c r="BR5143" s="110"/>
      <c r="CX5143" s="97"/>
    </row>
    <row r="5144" spans="70:102" s="96" customFormat="1">
      <c r="BR5144" s="110"/>
      <c r="CX5144" s="97"/>
    </row>
    <row r="5145" spans="70:102" s="96" customFormat="1">
      <c r="BR5145" s="110"/>
      <c r="CX5145" s="97"/>
    </row>
    <row r="5146" spans="70:102" s="96" customFormat="1">
      <c r="BR5146" s="110"/>
      <c r="CX5146" s="97"/>
    </row>
    <row r="5147" spans="70:102" s="96" customFormat="1">
      <c r="BR5147" s="110"/>
      <c r="CX5147" s="97"/>
    </row>
    <row r="5148" spans="70:102" s="96" customFormat="1">
      <c r="BR5148" s="110"/>
      <c r="CX5148" s="97"/>
    </row>
    <row r="5149" spans="70:102" s="96" customFormat="1">
      <c r="BR5149" s="110"/>
      <c r="CX5149" s="97"/>
    </row>
    <row r="5150" spans="70:102" s="96" customFormat="1">
      <c r="BR5150" s="110"/>
      <c r="CX5150" s="97"/>
    </row>
    <row r="5151" spans="70:102" s="96" customFormat="1">
      <c r="BR5151" s="110"/>
      <c r="CX5151" s="97"/>
    </row>
    <row r="5152" spans="70:102" s="96" customFormat="1">
      <c r="BR5152" s="110"/>
      <c r="CX5152" s="97"/>
    </row>
    <row r="5153" spans="70:102" s="96" customFormat="1">
      <c r="BR5153" s="110"/>
      <c r="CX5153" s="97"/>
    </row>
    <row r="5154" spans="70:102" s="96" customFormat="1">
      <c r="BR5154" s="110"/>
      <c r="CX5154" s="97"/>
    </row>
    <row r="5155" spans="70:102" s="96" customFormat="1">
      <c r="BR5155" s="110"/>
      <c r="CX5155" s="97"/>
    </row>
    <row r="5156" spans="70:102" s="96" customFormat="1">
      <c r="BR5156" s="110"/>
      <c r="CX5156" s="97"/>
    </row>
    <row r="5157" spans="70:102" s="96" customFormat="1">
      <c r="BR5157" s="110"/>
      <c r="CX5157" s="97"/>
    </row>
    <row r="5158" spans="70:102" s="96" customFormat="1">
      <c r="BR5158" s="110"/>
      <c r="CX5158" s="97"/>
    </row>
    <row r="5159" spans="70:102" s="96" customFormat="1">
      <c r="BR5159" s="110"/>
      <c r="CX5159" s="97"/>
    </row>
    <row r="5160" spans="70:102" s="96" customFormat="1">
      <c r="BR5160" s="110"/>
      <c r="CX5160" s="97"/>
    </row>
    <row r="5161" spans="70:102" s="96" customFormat="1">
      <c r="BR5161" s="110"/>
      <c r="CX5161" s="97"/>
    </row>
    <row r="5162" spans="70:102" s="96" customFormat="1">
      <c r="BR5162" s="110"/>
      <c r="CX5162" s="97"/>
    </row>
    <row r="5163" spans="70:102" s="96" customFormat="1">
      <c r="BR5163" s="110"/>
      <c r="CX5163" s="97"/>
    </row>
    <row r="5164" spans="70:102" s="96" customFormat="1">
      <c r="BR5164" s="110"/>
      <c r="CX5164" s="97"/>
    </row>
    <row r="5165" spans="70:102" s="96" customFormat="1">
      <c r="BR5165" s="110"/>
      <c r="CX5165" s="97"/>
    </row>
    <row r="5166" spans="70:102" s="96" customFormat="1">
      <c r="BR5166" s="110"/>
      <c r="CX5166" s="97"/>
    </row>
    <row r="5167" spans="70:102" s="96" customFormat="1">
      <c r="BR5167" s="110"/>
      <c r="CX5167" s="97"/>
    </row>
    <row r="5168" spans="70:102" s="96" customFormat="1">
      <c r="BR5168" s="110"/>
      <c r="CX5168" s="97"/>
    </row>
    <row r="5169" spans="70:102" s="96" customFormat="1">
      <c r="BR5169" s="110"/>
      <c r="CX5169" s="97"/>
    </row>
    <row r="5170" spans="70:102" s="96" customFormat="1">
      <c r="BR5170" s="110"/>
      <c r="CX5170" s="97"/>
    </row>
    <row r="5171" spans="70:102" s="96" customFormat="1">
      <c r="BR5171" s="110"/>
      <c r="CX5171" s="97"/>
    </row>
    <row r="5172" spans="70:102" s="96" customFormat="1">
      <c r="BR5172" s="110"/>
      <c r="CX5172" s="97"/>
    </row>
    <row r="5173" spans="70:102" s="96" customFormat="1">
      <c r="BR5173" s="110"/>
      <c r="CX5173" s="97"/>
    </row>
    <row r="5174" spans="70:102" s="96" customFormat="1">
      <c r="BR5174" s="110"/>
      <c r="CX5174" s="97"/>
    </row>
    <row r="5175" spans="70:102" s="96" customFormat="1">
      <c r="BR5175" s="110"/>
      <c r="CX5175" s="97"/>
    </row>
    <row r="5176" spans="70:102" s="96" customFormat="1">
      <c r="BR5176" s="110"/>
      <c r="CX5176" s="97"/>
    </row>
    <row r="5177" spans="70:102" s="96" customFormat="1">
      <c r="BR5177" s="110"/>
      <c r="CX5177" s="97"/>
    </row>
    <row r="5178" spans="70:102" s="96" customFormat="1">
      <c r="BR5178" s="110"/>
      <c r="CX5178" s="97"/>
    </row>
    <row r="5179" spans="70:102" s="96" customFormat="1">
      <c r="BR5179" s="110"/>
      <c r="CX5179" s="97"/>
    </row>
    <row r="5180" spans="70:102" s="96" customFormat="1">
      <c r="BR5180" s="110"/>
      <c r="CX5180" s="97"/>
    </row>
    <row r="5181" spans="70:102" s="96" customFormat="1">
      <c r="BR5181" s="110"/>
      <c r="CX5181" s="97"/>
    </row>
    <row r="5182" spans="70:102" s="96" customFormat="1">
      <c r="BR5182" s="110"/>
      <c r="CX5182" s="97"/>
    </row>
    <row r="5183" spans="70:102" s="96" customFormat="1">
      <c r="BR5183" s="110"/>
      <c r="CX5183" s="97"/>
    </row>
    <row r="5184" spans="70:102" s="96" customFormat="1">
      <c r="BR5184" s="110"/>
      <c r="CX5184" s="97"/>
    </row>
    <row r="5185" spans="70:102" s="96" customFormat="1">
      <c r="BR5185" s="110"/>
      <c r="CX5185" s="97"/>
    </row>
    <row r="5186" spans="70:102" s="96" customFormat="1">
      <c r="BR5186" s="110"/>
      <c r="CX5186" s="97"/>
    </row>
    <row r="5187" spans="70:102" s="96" customFormat="1">
      <c r="BR5187" s="110"/>
      <c r="CX5187" s="97"/>
    </row>
    <row r="5188" spans="70:102" s="96" customFormat="1">
      <c r="BR5188" s="110"/>
      <c r="CX5188" s="97"/>
    </row>
    <row r="5189" spans="70:102" s="96" customFormat="1">
      <c r="BR5189" s="110"/>
      <c r="CX5189" s="97"/>
    </row>
    <row r="5190" spans="70:102" s="96" customFormat="1">
      <c r="BR5190" s="110"/>
      <c r="CX5190" s="97"/>
    </row>
    <row r="5191" spans="70:102" s="96" customFormat="1">
      <c r="BR5191" s="110"/>
      <c r="CX5191" s="97"/>
    </row>
    <row r="5192" spans="70:102" s="96" customFormat="1">
      <c r="BR5192" s="110"/>
      <c r="CX5192" s="97"/>
    </row>
    <row r="5193" spans="70:102" s="96" customFormat="1">
      <c r="BR5193" s="110"/>
      <c r="CX5193" s="97"/>
    </row>
    <row r="5194" spans="70:102" s="96" customFormat="1">
      <c r="BR5194" s="110"/>
      <c r="CX5194" s="97"/>
    </row>
    <row r="5195" spans="70:102" s="96" customFormat="1">
      <c r="BR5195" s="110"/>
      <c r="CX5195" s="97"/>
    </row>
    <row r="5196" spans="70:102" s="96" customFormat="1">
      <c r="BR5196" s="110"/>
      <c r="CX5196" s="97"/>
    </row>
    <row r="5197" spans="70:102" s="96" customFormat="1">
      <c r="BR5197" s="110"/>
      <c r="CX5197" s="97"/>
    </row>
    <row r="5198" spans="70:102" s="96" customFormat="1">
      <c r="BR5198" s="110"/>
      <c r="CX5198" s="97"/>
    </row>
    <row r="5199" spans="70:102" s="96" customFormat="1">
      <c r="BR5199" s="110"/>
      <c r="CX5199" s="97"/>
    </row>
    <row r="5200" spans="70:102" s="96" customFormat="1">
      <c r="BR5200" s="110"/>
      <c r="CX5200" s="97"/>
    </row>
    <row r="5201" spans="70:102" s="96" customFormat="1">
      <c r="BR5201" s="110"/>
      <c r="CX5201" s="97"/>
    </row>
    <row r="5202" spans="70:102" s="96" customFormat="1">
      <c r="BR5202" s="110"/>
      <c r="CX5202" s="97"/>
    </row>
    <row r="5203" spans="70:102" s="96" customFormat="1">
      <c r="BR5203" s="110"/>
      <c r="CX5203" s="97"/>
    </row>
    <row r="5204" spans="70:102" s="96" customFormat="1">
      <c r="BR5204" s="110"/>
      <c r="CX5204" s="97"/>
    </row>
    <row r="5205" spans="70:102" s="96" customFormat="1">
      <c r="BR5205" s="110"/>
      <c r="CX5205" s="97"/>
    </row>
    <row r="5206" spans="70:102" s="96" customFormat="1">
      <c r="BR5206" s="110"/>
      <c r="CX5206" s="97"/>
    </row>
    <row r="5207" spans="70:102" s="96" customFormat="1">
      <c r="BR5207" s="110"/>
      <c r="CX5207" s="97"/>
    </row>
    <row r="5208" spans="70:102" s="96" customFormat="1">
      <c r="BR5208" s="110"/>
      <c r="CX5208" s="97"/>
    </row>
    <row r="5209" spans="70:102" s="96" customFormat="1">
      <c r="BR5209" s="110"/>
      <c r="CX5209" s="97"/>
    </row>
    <row r="5210" spans="70:102" s="96" customFormat="1">
      <c r="BR5210" s="110"/>
      <c r="CX5210" s="97"/>
    </row>
    <row r="5211" spans="70:102" s="96" customFormat="1">
      <c r="BR5211" s="110"/>
      <c r="CX5211" s="97"/>
    </row>
    <row r="5212" spans="70:102" s="96" customFormat="1">
      <c r="BR5212" s="110"/>
      <c r="CX5212" s="97"/>
    </row>
    <row r="5213" spans="70:102" s="96" customFormat="1">
      <c r="BR5213" s="110"/>
      <c r="CX5213" s="97"/>
    </row>
    <row r="5214" spans="70:102" s="96" customFormat="1">
      <c r="BR5214" s="110"/>
      <c r="CX5214" s="97"/>
    </row>
    <row r="5215" spans="70:102" s="96" customFormat="1">
      <c r="BR5215" s="110"/>
      <c r="CX5215" s="97"/>
    </row>
    <row r="5216" spans="70:102" s="96" customFormat="1">
      <c r="BR5216" s="110"/>
      <c r="CX5216" s="97"/>
    </row>
    <row r="5217" spans="70:102" s="96" customFormat="1">
      <c r="BR5217" s="110"/>
      <c r="CX5217" s="97"/>
    </row>
    <row r="5218" spans="70:102" s="96" customFormat="1">
      <c r="BR5218" s="110"/>
      <c r="CX5218" s="97"/>
    </row>
    <row r="5219" spans="70:102" s="96" customFormat="1">
      <c r="BR5219" s="110"/>
      <c r="CX5219" s="97"/>
    </row>
    <row r="5220" spans="70:102" s="96" customFormat="1">
      <c r="BR5220" s="110"/>
      <c r="CX5220" s="97"/>
    </row>
    <row r="5221" spans="70:102" s="96" customFormat="1">
      <c r="BR5221" s="110"/>
      <c r="CX5221" s="97"/>
    </row>
    <row r="5222" spans="70:102" s="96" customFormat="1">
      <c r="BR5222" s="110"/>
      <c r="CX5222" s="97"/>
    </row>
    <row r="5223" spans="70:102" s="96" customFormat="1">
      <c r="BR5223" s="110"/>
      <c r="CX5223" s="97"/>
    </row>
    <row r="5224" spans="70:102" s="96" customFormat="1">
      <c r="BR5224" s="110"/>
      <c r="CX5224" s="97"/>
    </row>
    <row r="5225" spans="70:102" s="96" customFormat="1">
      <c r="BR5225" s="110"/>
      <c r="CX5225" s="97"/>
    </row>
    <row r="5226" spans="70:102" s="96" customFormat="1">
      <c r="BR5226" s="110"/>
      <c r="CX5226" s="97"/>
    </row>
    <row r="5227" spans="70:102" s="96" customFormat="1">
      <c r="BR5227" s="110"/>
      <c r="CX5227" s="97"/>
    </row>
    <row r="5228" spans="70:102" s="96" customFormat="1">
      <c r="BR5228" s="110"/>
      <c r="CX5228" s="97"/>
    </row>
    <row r="5229" spans="70:102" s="96" customFormat="1">
      <c r="BR5229" s="110"/>
      <c r="CX5229" s="97"/>
    </row>
    <row r="5230" spans="70:102" s="96" customFormat="1">
      <c r="BR5230" s="110"/>
      <c r="CX5230" s="97"/>
    </row>
    <row r="5231" spans="70:102" s="96" customFormat="1">
      <c r="BR5231" s="110"/>
      <c r="CX5231" s="97"/>
    </row>
    <row r="5232" spans="70:102" s="96" customFormat="1">
      <c r="BR5232" s="110"/>
      <c r="CX5232" s="97"/>
    </row>
    <row r="5233" spans="70:102" s="96" customFormat="1">
      <c r="BR5233" s="110"/>
      <c r="CX5233" s="97"/>
    </row>
    <row r="5234" spans="70:102" s="96" customFormat="1">
      <c r="BR5234" s="110"/>
      <c r="CX5234" s="97"/>
    </row>
    <row r="5235" spans="70:102" s="96" customFormat="1">
      <c r="BR5235" s="110"/>
      <c r="CX5235" s="97"/>
    </row>
    <row r="5236" spans="70:102" s="96" customFormat="1">
      <c r="BR5236" s="110"/>
      <c r="CX5236" s="97"/>
    </row>
    <row r="5237" spans="70:102" s="96" customFormat="1">
      <c r="BR5237" s="110"/>
      <c r="CX5237" s="97"/>
    </row>
    <row r="5238" spans="70:102" s="96" customFormat="1">
      <c r="BR5238" s="110"/>
      <c r="CX5238" s="97"/>
    </row>
    <row r="5239" spans="70:102" s="96" customFormat="1">
      <c r="BR5239" s="110"/>
      <c r="CX5239" s="97"/>
    </row>
    <row r="5240" spans="70:102" s="96" customFormat="1">
      <c r="BR5240" s="110"/>
      <c r="CX5240" s="97"/>
    </row>
    <row r="5241" spans="70:102" s="96" customFormat="1">
      <c r="BR5241" s="110"/>
      <c r="CX5241" s="97"/>
    </row>
    <row r="5242" spans="70:102" s="96" customFormat="1">
      <c r="BR5242" s="110"/>
      <c r="CX5242" s="97"/>
    </row>
    <row r="5243" spans="70:102" s="96" customFormat="1">
      <c r="BR5243" s="110"/>
      <c r="CX5243" s="97"/>
    </row>
    <row r="5244" spans="70:102" s="96" customFormat="1">
      <c r="BR5244" s="110"/>
      <c r="CX5244" s="97"/>
    </row>
    <row r="5245" spans="70:102" s="96" customFormat="1">
      <c r="BR5245" s="110"/>
      <c r="CX5245" s="97"/>
    </row>
    <row r="5246" spans="70:102" s="96" customFormat="1">
      <c r="BR5246" s="110"/>
      <c r="CX5246" s="97"/>
    </row>
    <row r="5247" spans="70:102" s="96" customFormat="1">
      <c r="BR5247" s="110"/>
      <c r="CX5247" s="97"/>
    </row>
    <row r="5248" spans="70:102" s="96" customFormat="1">
      <c r="BR5248" s="110"/>
      <c r="CX5248" s="97"/>
    </row>
    <row r="5249" spans="70:102" s="96" customFormat="1">
      <c r="BR5249" s="110"/>
      <c r="CX5249" s="97"/>
    </row>
    <row r="5250" spans="70:102" s="96" customFormat="1">
      <c r="BR5250" s="110"/>
      <c r="CX5250" s="97"/>
    </row>
    <row r="5251" spans="70:102" s="96" customFormat="1">
      <c r="BR5251" s="110"/>
      <c r="CX5251" s="97"/>
    </row>
    <row r="5252" spans="70:102" s="96" customFormat="1">
      <c r="BR5252" s="110"/>
      <c r="CX5252" s="97"/>
    </row>
    <row r="5253" spans="70:102" s="96" customFormat="1">
      <c r="BR5253" s="110"/>
      <c r="CX5253" s="97"/>
    </row>
    <row r="5254" spans="70:102" s="96" customFormat="1">
      <c r="BR5254" s="110"/>
      <c r="CX5254" s="97"/>
    </row>
    <row r="5255" spans="70:102" s="96" customFormat="1">
      <c r="BR5255" s="110"/>
      <c r="CX5255" s="97"/>
    </row>
    <row r="5256" spans="70:102" s="96" customFormat="1">
      <c r="BR5256" s="110"/>
      <c r="CX5256" s="97"/>
    </row>
    <row r="5257" spans="70:102" s="96" customFormat="1">
      <c r="BR5257" s="110"/>
      <c r="CX5257" s="97"/>
    </row>
    <row r="5258" spans="70:102" s="96" customFormat="1">
      <c r="BR5258" s="110"/>
      <c r="CX5258" s="97"/>
    </row>
    <row r="5259" spans="70:102" s="96" customFormat="1">
      <c r="BR5259" s="110"/>
      <c r="CX5259" s="97"/>
    </row>
    <row r="5260" spans="70:102" s="96" customFormat="1">
      <c r="BR5260" s="110"/>
      <c r="CX5260" s="97"/>
    </row>
    <row r="5261" spans="70:102" s="96" customFormat="1">
      <c r="BR5261" s="110"/>
      <c r="CX5261" s="97"/>
    </row>
    <row r="5262" spans="70:102" s="96" customFormat="1">
      <c r="BR5262" s="110"/>
      <c r="CX5262" s="97"/>
    </row>
    <row r="5263" spans="70:102" s="96" customFormat="1">
      <c r="BR5263" s="110"/>
      <c r="CX5263" s="97"/>
    </row>
    <row r="5264" spans="70:102" s="96" customFormat="1">
      <c r="BR5264" s="110"/>
      <c r="CX5264" s="97"/>
    </row>
    <row r="5265" spans="70:102" s="96" customFormat="1">
      <c r="BR5265" s="110"/>
      <c r="CX5265" s="97"/>
    </row>
    <row r="5266" spans="70:102" s="96" customFormat="1">
      <c r="BR5266" s="110"/>
      <c r="CX5266" s="97"/>
    </row>
    <row r="5267" spans="70:102" s="96" customFormat="1">
      <c r="BR5267" s="110"/>
      <c r="CX5267" s="97"/>
    </row>
    <row r="5268" spans="70:102" s="96" customFormat="1">
      <c r="BR5268" s="110"/>
      <c r="CX5268" s="97"/>
    </row>
    <row r="5269" spans="70:102" s="96" customFormat="1">
      <c r="BR5269" s="110"/>
      <c r="CX5269" s="97"/>
    </row>
    <row r="5270" spans="70:102" s="96" customFormat="1">
      <c r="BR5270" s="110"/>
      <c r="CX5270" s="97"/>
    </row>
    <row r="5271" spans="70:102" s="96" customFormat="1">
      <c r="BR5271" s="110"/>
      <c r="CX5271" s="97"/>
    </row>
    <row r="5272" spans="70:102" s="96" customFormat="1">
      <c r="BR5272" s="110"/>
      <c r="CX5272" s="97"/>
    </row>
    <row r="5273" spans="70:102" s="96" customFormat="1">
      <c r="BR5273" s="110"/>
      <c r="CX5273" s="97"/>
    </row>
    <row r="5274" spans="70:102" s="96" customFormat="1">
      <c r="BR5274" s="110"/>
      <c r="CX5274" s="97"/>
    </row>
    <row r="5275" spans="70:102" s="96" customFormat="1">
      <c r="BR5275" s="110"/>
      <c r="CX5275" s="97"/>
    </row>
    <row r="5276" spans="70:102" s="96" customFormat="1">
      <c r="BR5276" s="110"/>
      <c r="CX5276" s="97"/>
    </row>
    <row r="5277" spans="70:102" s="96" customFormat="1">
      <c r="BR5277" s="110"/>
      <c r="CX5277" s="97"/>
    </row>
    <row r="5278" spans="70:102" s="96" customFormat="1">
      <c r="BR5278" s="110"/>
      <c r="CX5278" s="97"/>
    </row>
    <row r="5279" spans="70:102" s="96" customFormat="1">
      <c r="BR5279" s="110"/>
      <c r="CX5279" s="97"/>
    </row>
    <row r="5280" spans="70:102" s="96" customFormat="1">
      <c r="BR5280" s="110"/>
      <c r="CX5280" s="97"/>
    </row>
    <row r="5281" spans="70:102" s="96" customFormat="1">
      <c r="BR5281" s="110"/>
      <c r="CX5281" s="97"/>
    </row>
    <row r="5282" spans="70:102" s="96" customFormat="1">
      <c r="BR5282" s="110"/>
      <c r="CX5282" s="97"/>
    </row>
    <row r="5283" spans="70:102" s="96" customFormat="1">
      <c r="BR5283" s="110"/>
      <c r="CX5283" s="97"/>
    </row>
    <row r="5284" spans="70:102" s="96" customFormat="1">
      <c r="BR5284" s="110"/>
      <c r="CX5284" s="97"/>
    </row>
    <row r="5285" spans="70:102" s="96" customFormat="1">
      <c r="BR5285" s="110"/>
      <c r="CX5285" s="97"/>
    </row>
    <row r="5286" spans="70:102" s="96" customFormat="1">
      <c r="BR5286" s="110"/>
      <c r="CX5286" s="97"/>
    </row>
    <row r="5287" spans="70:102" s="96" customFormat="1">
      <c r="BR5287" s="110"/>
      <c r="CX5287" s="97"/>
    </row>
    <row r="5288" spans="70:102" s="96" customFormat="1">
      <c r="BR5288" s="110"/>
      <c r="CX5288" s="97"/>
    </row>
    <row r="5289" spans="70:102" s="96" customFormat="1">
      <c r="BR5289" s="110"/>
      <c r="CX5289" s="97"/>
    </row>
    <row r="5290" spans="70:102" s="96" customFormat="1">
      <c r="BR5290" s="110"/>
      <c r="CX5290" s="97"/>
    </row>
    <row r="5291" spans="70:102" s="96" customFormat="1">
      <c r="BR5291" s="110"/>
      <c r="CX5291" s="97"/>
    </row>
    <row r="5292" spans="70:102" s="96" customFormat="1">
      <c r="BR5292" s="110"/>
      <c r="CX5292" s="97"/>
    </row>
    <row r="5293" spans="70:102" s="96" customFormat="1">
      <c r="BR5293" s="110"/>
      <c r="CX5293" s="97"/>
    </row>
    <row r="5294" spans="70:102" s="96" customFormat="1">
      <c r="BR5294" s="110"/>
      <c r="CX5294" s="97"/>
    </row>
    <row r="5295" spans="70:102" s="96" customFormat="1">
      <c r="BR5295" s="110"/>
      <c r="CX5295" s="97"/>
    </row>
    <row r="5296" spans="70:102" s="96" customFormat="1">
      <c r="BR5296" s="110"/>
      <c r="CX5296" s="97"/>
    </row>
    <row r="5297" spans="70:102" s="96" customFormat="1">
      <c r="BR5297" s="110"/>
      <c r="CX5297" s="97"/>
    </row>
    <row r="5298" spans="70:102" s="96" customFormat="1">
      <c r="BR5298" s="110"/>
      <c r="CX5298" s="97"/>
    </row>
    <row r="5299" spans="70:102" s="96" customFormat="1">
      <c r="BR5299" s="110"/>
      <c r="CX5299" s="97"/>
    </row>
    <row r="5300" spans="70:102" s="96" customFormat="1">
      <c r="BR5300" s="110"/>
      <c r="CX5300" s="97"/>
    </row>
    <row r="5301" spans="70:102" s="96" customFormat="1">
      <c r="BR5301" s="110"/>
      <c r="CX5301" s="97"/>
    </row>
    <row r="5302" spans="70:102" s="96" customFormat="1">
      <c r="BR5302" s="110"/>
      <c r="CX5302" s="97"/>
    </row>
    <row r="5303" spans="70:102" s="96" customFormat="1">
      <c r="BR5303" s="110"/>
      <c r="CX5303" s="97"/>
    </row>
    <row r="5304" spans="70:102" s="96" customFormat="1">
      <c r="BR5304" s="110"/>
      <c r="CX5304" s="97"/>
    </row>
    <row r="5305" spans="70:102" s="96" customFormat="1">
      <c r="BR5305" s="110"/>
      <c r="CX5305" s="97"/>
    </row>
    <row r="5306" spans="70:102" s="96" customFormat="1">
      <c r="BR5306" s="110"/>
      <c r="CX5306" s="97"/>
    </row>
    <row r="5307" spans="70:102" s="96" customFormat="1">
      <c r="BR5307" s="110"/>
      <c r="CX5307" s="97"/>
    </row>
    <row r="5308" spans="70:102" s="96" customFormat="1">
      <c r="BR5308" s="110"/>
      <c r="CX5308" s="97"/>
    </row>
    <row r="5309" spans="70:102" s="96" customFormat="1">
      <c r="BR5309" s="110"/>
      <c r="CX5309" s="97"/>
    </row>
    <row r="5310" spans="70:102" s="96" customFormat="1">
      <c r="BR5310" s="110"/>
      <c r="CX5310" s="97"/>
    </row>
    <row r="5311" spans="70:102" s="96" customFormat="1">
      <c r="BR5311" s="110"/>
      <c r="CX5311" s="97"/>
    </row>
    <row r="5312" spans="70:102" s="96" customFormat="1">
      <c r="BR5312" s="110"/>
      <c r="CX5312" s="97"/>
    </row>
    <row r="5313" spans="70:102" s="96" customFormat="1">
      <c r="BR5313" s="110"/>
      <c r="CX5313" s="97"/>
    </row>
    <row r="5314" spans="70:102" s="96" customFormat="1">
      <c r="BR5314" s="110"/>
      <c r="CX5314" s="97"/>
    </row>
    <row r="5315" spans="70:102" s="96" customFormat="1">
      <c r="BR5315" s="110"/>
      <c r="CX5315" s="97"/>
    </row>
    <row r="5316" spans="70:102" s="96" customFormat="1">
      <c r="BR5316" s="110"/>
      <c r="CX5316" s="97"/>
    </row>
    <row r="5317" spans="70:102" s="96" customFormat="1">
      <c r="BR5317" s="110"/>
      <c r="CX5317" s="97"/>
    </row>
    <row r="5318" spans="70:102" s="96" customFormat="1">
      <c r="BR5318" s="110"/>
      <c r="CX5318" s="97"/>
    </row>
    <row r="5319" spans="70:102" s="96" customFormat="1">
      <c r="BR5319" s="110"/>
      <c r="CX5319" s="97"/>
    </row>
    <row r="5320" spans="70:102" s="96" customFormat="1">
      <c r="BR5320" s="110"/>
      <c r="CX5320" s="97"/>
    </row>
    <row r="5321" spans="70:102" s="96" customFormat="1">
      <c r="BR5321" s="110"/>
      <c r="CX5321" s="97"/>
    </row>
    <row r="5322" spans="70:102" s="96" customFormat="1">
      <c r="BR5322" s="110"/>
      <c r="CX5322" s="97"/>
    </row>
    <row r="5323" spans="70:102" s="96" customFormat="1">
      <c r="BR5323" s="110"/>
      <c r="CX5323" s="97"/>
    </row>
    <row r="5324" spans="70:102" s="96" customFormat="1">
      <c r="BR5324" s="110"/>
      <c r="CX5324" s="97"/>
    </row>
    <row r="5325" spans="70:102" s="96" customFormat="1">
      <c r="BR5325" s="110"/>
      <c r="CX5325" s="97"/>
    </row>
    <row r="5326" spans="70:102" s="96" customFormat="1">
      <c r="BR5326" s="110"/>
      <c r="CX5326" s="97"/>
    </row>
    <row r="5327" spans="70:102" s="96" customFormat="1">
      <c r="BR5327" s="110"/>
      <c r="CX5327" s="97"/>
    </row>
    <row r="5328" spans="70:102" s="96" customFormat="1">
      <c r="BR5328" s="110"/>
      <c r="CX5328" s="97"/>
    </row>
    <row r="5329" spans="70:102" s="96" customFormat="1">
      <c r="BR5329" s="110"/>
      <c r="CX5329" s="97"/>
    </row>
    <row r="5330" spans="70:102" s="96" customFormat="1">
      <c r="BR5330" s="110"/>
      <c r="CX5330" s="97"/>
    </row>
    <row r="5331" spans="70:102" s="96" customFormat="1">
      <c r="BR5331" s="110"/>
      <c r="CX5331" s="97"/>
    </row>
    <row r="5332" spans="70:102" s="96" customFormat="1">
      <c r="BR5332" s="110"/>
      <c r="CX5332" s="97"/>
    </row>
    <row r="5333" spans="70:102" s="96" customFormat="1">
      <c r="BR5333" s="110"/>
      <c r="CX5333" s="97"/>
    </row>
    <row r="5334" spans="70:102" s="96" customFormat="1">
      <c r="BR5334" s="110"/>
      <c r="CX5334" s="97"/>
    </row>
    <row r="5335" spans="70:102" s="96" customFormat="1">
      <c r="BR5335" s="110"/>
      <c r="CX5335" s="97"/>
    </row>
    <row r="5336" spans="70:102" s="96" customFormat="1">
      <c r="BR5336" s="110"/>
      <c r="CX5336" s="97"/>
    </row>
    <row r="5337" spans="70:102" s="96" customFormat="1">
      <c r="BR5337" s="110"/>
      <c r="CX5337" s="97"/>
    </row>
    <row r="5338" spans="70:102" s="96" customFormat="1">
      <c r="BR5338" s="110"/>
      <c r="CX5338" s="97"/>
    </row>
    <row r="5339" spans="70:102" s="96" customFormat="1">
      <c r="BR5339" s="110"/>
      <c r="CX5339" s="97"/>
    </row>
    <row r="5340" spans="70:102" s="96" customFormat="1">
      <c r="BR5340" s="110"/>
      <c r="CX5340" s="97"/>
    </row>
    <row r="5341" spans="70:102" s="96" customFormat="1">
      <c r="BR5341" s="110"/>
      <c r="CX5341" s="97"/>
    </row>
    <row r="5342" spans="70:102" s="96" customFormat="1">
      <c r="BR5342" s="110"/>
      <c r="CX5342" s="97"/>
    </row>
    <row r="5343" spans="70:102" s="96" customFormat="1">
      <c r="BR5343" s="110"/>
      <c r="CX5343" s="97"/>
    </row>
    <row r="5344" spans="70:102" s="96" customFormat="1">
      <c r="BR5344" s="110"/>
      <c r="CX5344" s="97"/>
    </row>
    <row r="5345" spans="70:102" s="96" customFormat="1">
      <c r="BR5345" s="110"/>
      <c r="CX5345" s="97"/>
    </row>
    <row r="5346" spans="70:102" s="96" customFormat="1">
      <c r="BR5346" s="110"/>
      <c r="CX5346" s="97"/>
    </row>
    <row r="5347" spans="70:102" s="96" customFormat="1">
      <c r="BR5347" s="110"/>
      <c r="CX5347" s="97"/>
    </row>
    <row r="5348" spans="70:102" s="96" customFormat="1">
      <c r="BR5348" s="110"/>
      <c r="CX5348" s="97"/>
    </row>
    <row r="5349" spans="70:102" s="96" customFormat="1">
      <c r="BR5349" s="110"/>
      <c r="CX5349" s="97"/>
    </row>
    <row r="5350" spans="70:102" s="96" customFormat="1">
      <c r="BR5350" s="110"/>
      <c r="CX5350" s="97"/>
    </row>
    <row r="5351" spans="70:102" s="96" customFormat="1">
      <c r="BR5351" s="110"/>
      <c r="CX5351" s="97"/>
    </row>
    <row r="5352" spans="70:102" s="96" customFormat="1">
      <c r="BR5352" s="110"/>
      <c r="CX5352" s="97"/>
    </row>
    <row r="5353" spans="70:102" s="96" customFormat="1">
      <c r="BR5353" s="110"/>
      <c r="CX5353" s="97"/>
    </row>
    <row r="5354" spans="70:102" s="96" customFormat="1">
      <c r="BR5354" s="110"/>
      <c r="CX5354" s="97"/>
    </row>
    <row r="5355" spans="70:102" s="96" customFormat="1">
      <c r="BR5355" s="110"/>
      <c r="CX5355" s="97"/>
    </row>
    <row r="5356" spans="70:102" s="96" customFormat="1">
      <c r="BR5356" s="110"/>
      <c r="CX5356" s="97"/>
    </row>
    <row r="5357" spans="70:102" s="96" customFormat="1">
      <c r="BR5357" s="110"/>
      <c r="CX5357" s="97"/>
    </row>
    <row r="5358" spans="70:102" s="96" customFormat="1">
      <c r="BR5358" s="110"/>
      <c r="CX5358" s="97"/>
    </row>
    <row r="5359" spans="70:102" s="96" customFormat="1">
      <c r="BR5359" s="110"/>
      <c r="CX5359" s="97"/>
    </row>
    <row r="5360" spans="70:102" s="96" customFormat="1">
      <c r="BR5360" s="110"/>
      <c r="CX5360" s="97"/>
    </row>
    <row r="5361" spans="70:102" s="96" customFormat="1">
      <c r="BR5361" s="110"/>
      <c r="CX5361" s="97"/>
    </row>
    <row r="5362" spans="70:102" s="96" customFormat="1">
      <c r="BR5362" s="110"/>
      <c r="CX5362" s="97"/>
    </row>
    <row r="5363" spans="70:102" s="96" customFormat="1">
      <c r="BR5363" s="110"/>
      <c r="CX5363" s="97"/>
    </row>
    <row r="5364" spans="70:102" s="96" customFormat="1">
      <c r="BR5364" s="110"/>
      <c r="CX5364" s="97"/>
    </row>
    <row r="5365" spans="70:102" s="96" customFormat="1">
      <c r="BR5365" s="110"/>
      <c r="CX5365" s="97"/>
    </row>
    <row r="5366" spans="70:102" s="96" customFormat="1">
      <c r="BR5366" s="110"/>
      <c r="CX5366" s="97"/>
    </row>
    <row r="5367" spans="70:102" s="96" customFormat="1">
      <c r="BR5367" s="110"/>
      <c r="CX5367" s="97"/>
    </row>
    <row r="5368" spans="70:102" s="96" customFormat="1">
      <c r="BR5368" s="110"/>
      <c r="CX5368" s="97"/>
    </row>
    <row r="5369" spans="70:102" s="96" customFormat="1">
      <c r="BR5369" s="110"/>
      <c r="CX5369" s="97"/>
    </row>
    <row r="5370" spans="70:102" s="96" customFormat="1">
      <c r="BR5370" s="110"/>
      <c r="CX5370" s="97"/>
    </row>
    <row r="5371" spans="70:102" s="96" customFormat="1">
      <c r="BR5371" s="110"/>
      <c r="CX5371" s="97"/>
    </row>
    <row r="5372" spans="70:102" s="96" customFormat="1">
      <c r="BR5372" s="110"/>
      <c r="CX5372" s="97"/>
    </row>
    <row r="5373" spans="70:102" s="96" customFormat="1">
      <c r="BR5373" s="110"/>
      <c r="CX5373" s="97"/>
    </row>
    <row r="5374" spans="70:102" s="96" customFormat="1">
      <c r="BR5374" s="110"/>
      <c r="CX5374" s="97"/>
    </row>
    <row r="5375" spans="70:102" s="96" customFormat="1">
      <c r="BR5375" s="110"/>
      <c r="CX5375" s="97"/>
    </row>
    <row r="5376" spans="70:102" s="96" customFormat="1">
      <c r="BR5376" s="110"/>
      <c r="CX5376" s="97"/>
    </row>
    <row r="5377" spans="70:102" s="96" customFormat="1">
      <c r="BR5377" s="110"/>
      <c r="CX5377" s="97"/>
    </row>
    <row r="5378" spans="70:102" s="96" customFormat="1">
      <c r="BR5378" s="110"/>
      <c r="CX5378" s="97"/>
    </row>
    <row r="5379" spans="70:102" s="96" customFormat="1">
      <c r="BR5379" s="110"/>
      <c r="CX5379" s="97"/>
    </row>
    <row r="5380" spans="70:102" s="96" customFormat="1">
      <c r="BR5380" s="110"/>
      <c r="CX5380" s="97"/>
    </row>
    <row r="5381" spans="70:102" s="96" customFormat="1">
      <c r="BR5381" s="110"/>
      <c r="CX5381" s="97"/>
    </row>
    <row r="5382" spans="70:102" s="96" customFormat="1">
      <c r="BR5382" s="110"/>
      <c r="CX5382" s="97"/>
    </row>
    <row r="5383" spans="70:102" s="96" customFormat="1">
      <c r="BR5383" s="110"/>
      <c r="CX5383" s="97"/>
    </row>
    <row r="5384" spans="70:102" s="96" customFormat="1">
      <c r="BR5384" s="110"/>
      <c r="CX5384" s="97"/>
    </row>
    <row r="5385" spans="70:102" s="96" customFormat="1">
      <c r="BR5385" s="110"/>
      <c r="CX5385" s="97"/>
    </row>
    <row r="5386" spans="70:102" s="96" customFormat="1">
      <c r="BR5386" s="110"/>
      <c r="CX5386" s="97"/>
    </row>
    <row r="5387" spans="70:102" s="96" customFormat="1">
      <c r="BR5387" s="110"/>
      <c r="CX5387" s="97"/>
    </row>
    <row r="5388" spans="70:102" s="96" customFormat="1">
      <c r="BR5388" s="110"/>
      <c r="CX5388" s="97"/>
    </row>
    <row r="5389" spans="70:102" s="96" customFormat="1">
      <c r="BR5389" s="110"/>
      <c r="CX5389" s="97"/>
    </row>
    <row r="5390" spans="70:102" s="96" customFormat="1">
      <c r="BR5390" s="110"/>
      <c r="CX5390" s="97"/>
    </row>
    <row r="5391" spans="70:102" s="96" customFormat="1">
      <c r="BR5391" s="110"/>
      <c r="CX5391" s="97"/>
    </row>
    <row r="5392" spans="70:102" s="96" customFormat="1">
      <c r="BR5392" s="110"/>
      <c r="CX5392" s="97"/>
    </row>
    <row r="5393" spans="70:102" s="96" customFormat="1">
      <c r="BR5393" s="110"/>
      <c r="CX5393" s="97"/>
    </row>
    <row r="5394" spans="70:102" s="96" customFormat="1">
      <c r="BR5394" s="110"/>
      <c r="CX5394" s="97"/>
    </row>
    <row r="5395" spans="70:102" s="96" customFormat="1">
      <c r="BR5395" s="110"/>
      <c r="CX5395" s="97"/>
    </row>
    <row r="5396" spans="70:102" s="96" customFormat="1">
      <c r="BR5396" s="110"/>
      <c r="CX5396" s="97"/>
    </row>
    <row r="5397" spans="70:102" s="96" customFormat="1">
      <c r="BR5397" s="110"/>
      <c r="CX5397" s="97"/>
    </row>
    <row r="5398" spans="70:102" s="96" customFormat="1">
      <c r="BR5398" s="110"/>
      <c r="CX5398" s="97"/>
    </row>
    <row r="5399" spans="70:102" s="96" customFormat="1">
      <c r="BR5399" s="110"/>
      <c r="CX5399" s="97"/>
    </row>
    <row r="5400" spans="70:102" s="96" customFormat="1">
      <c r="BR5400" s="110"/>
      <c r="CX5400" s="97"/>
    </row>
    <row r="5401" spans="70:102" s="96" customFormat="1">
      <c r="BR5401" s="110"/>
      <c r="CX5401" s="97"/>
    </row>
    <row r="5402" spans="70:102" s="96" customFormat="1">
      <c r="BR5402" s="110"/>
      <c r="CX5402" s="97"/>
    </row>
    <row r="5403" spans="70:102" s="96" customFormat="1">
      <c r="BR5403" s="110"/>
      <c r="CX5403" s="97"/>
    </row>
    <row r="5404" spans="70:102" s="96" customFormat="1">
      <c r="BR5404" s="110"/>
      <c r="CX5404" s="97"/>
    </row>
    <row r="5405" spans="70:102" s="96" customFormat="1">
      <c r="BR5405" s="110"/>
      <c r="CX5405" s="97"/>
    </row>
    <row r="5406" spans="70:102" s="96" customFormat="1">
      <c r="BR5406" s="110"/>
      <c r="CX5406" s="97"/>
    </row>
    <row r="5407" spans="70:102" s="96" customFormat="1">
      <c r="BR5407" s="110"/>
      <c r="CX5407" s="97"/>
    </row>
    <row r="5408" spans="70:102" s="96" customFormat="1">
      <c r="BR5408" s="110"/>
      <c r="CX5408" s="97"/>
    </row>
    <row r="5409" spans="70:102" s="96" customFormat="1">
      <c r="BR5409" s="110"/>
      <c r="CX5409" s="97"/>
    </row>
    <row r="5410" spans="70:102" s="96" customFormat="1">
      <c r="BR5410" s="110"/>
      <c r="CX5410" s="97"/>
    </row>
    <row r="5411" spans="70:102" s="96" customFormat="1">
      <c r="BR5411" s="110"/>
      <c r="CX5411" s="97"/>
    </row>
    <row r="5412" spans="70:102" s="96" customFormat="1">
      <c r="BR5412" s="110"/>
      <c r="CX5412" s="97"/>
    </row>
    <row r="5413" spans="70:102" s="96" customFormat="1">
      <c r="BR5413" s="110"/>
      <c r="CX5413" s="97"/>
    </row>
    <row r="5414" spans="70:102" s="96" customFormat="1">
      <c r="BR5414" s="110"/>
      <c r="CX5414" s="97"/>
    </row>
    <row r="5415" spans="70:102" s="96" customFormat="1">
      <c r="BR5415" s="110"/>
      <c r="CX5415" s="97"/>
    </row>
    <row r="5416" spans="70:102" s="96" customFormat="1">
      <c r="BR5416" s="110"/>
      <c r="CX5416" s="97"/>
    </row>
    <row r="5417" spans="70:102" s="96" customFormat="1">
      <c r="BR5417" s="110"/>
      <c r="CX5417" s="97"/>
    </row>
    <row r="5418" spans="70:102" s="96" customFormat="1">
      <c r="BR5418" s="110"/>
      <c r="CX5418" s="97"/>
    </row>
    <row r="5419" spans="70:102" s="96" customFormat="1">
      <c r="BR5419" s="110"/>
      <c r="CX5419" s="97"/>
    </row>
    <row r="5420" spans="70:102" s="96" customFormat="1">
      <c r="BR5420" s="110"/>
      <c r="CX5420" s="97"/>
    </row>
    <row r="5421" spans="70:102" s="96" customFormat="1">
      <c r="BR5421" s="110"/>
      <c r="CX5421" s="97"/>
    </row>
    <row r="5422" spans="70:102" s="96" customFormat="1">
      <c r="BR5422" s="110"/>
      <c r="CX5422" s="97"/>
    </row>
    <row r="5423" spans="70:102" s="96" customFormat="1">
      <c r="BR5423" s="110"/>
      <c r="CX5423" s="97"/>
    </row>
    <row r="5424" spans="70:102" s="96" customFormat="1">
      <c r="BR5424" s="110"/>
      <c r="CX5424" s="97"/>
    </row>
    <row r="5425" spans="70:102" s="96" customFormat="1">
      <c r="BR5425" s="110"/>
      <c r="CX5425" s="97"/>
    </row>
    <row r="5426" spans="70:102" s="96" customFormat="1">
      <c r="BR5426" s="110"/>
      <c r="CX5426" s="97"/>
    </row>
    <row r="5427" spans="70:102" s="96" customFormat="1">
      <c r="BR5427" s="110"/>
      <c r="CX5427" s="97"/>
    </row>
    <row r="5428" spans="70:102" s="96" customFormat="1">
      <c r="BR5428" s="110"/>
      <c r="CX5428" s="97"/>
    </row>
    <row r="5429" spans="70:102" s="96" customFormat="1">
      <c r="BR5429" s="110"/>
      <c r="CX5429" s="97"/>
    </row>
    <row r="5430" spans="70:102" s="96" customFormat="1">
      <c r="BR5430" s="110"/>
      <c r="CX5430" s="97"/>
    </row>
    <row r="5431" spans="70:102" s="96" customFormat="1">
      <c r="BR5431" s="110"/>
      <c r="CX5431" s="97"/>
    </row>
    <row r="5432" spans="70:102" s="96" customFormat="1">
      <c r="BR5432" s="110"/>
      <c r="CX5432" s="97"/>
    </row>
    <row r="5433" spans="70:102" s="96" customFormat="1">
      <c r="BR5433" s="110"/>
      <c r="CX5433" s="97"/>
    </row>
    <row r="5434" spans="70:102" s="96" customFormat="1">
      <c r="BR5434" s="110"/>
      <c r="CX5434" s="97"/>
    </row>
    <row r="5435" spans="70:102" s="96" customFormat="1">
      <c r="BR5435" s="110"/>
      <c r="CX5435" s="97"/>
    </row>
    <row r="5436" spans="70:102" s="96" customFormat="1">
      <c r="BR5436" s="110"/>
      <c r="CX5436" s="97"/>
    </row>
    <row r="5437" spans="70:102" s="96" customFormat="1">
      <c r="BR5437" s="110"/>
      <c r="CX5437" s="97"/>
    </row>
    <row r="5438" spans="70:102" s="96" customFormat="1">
      <c r="BR5438" s="110"/>
      <c r="CX5438" s="97"/>
    </row>
    <row r="5439" spans="70:102" s="96" customFormat="1">
      <c r="BR5439" s="110"/>
      <c r="CX5439" s="97"/>
    </row>
    <row r="5440" spans="70:102" s="96" customFormat="1">
      <c r="BR5440" s="110"/>
      <c r="CX5440" s="97"/>
    </row>
    <row r="5441" spans="70:102" s="96" customFormat="1">
      <c r="BR5441" s="110"/>
      <c r="CX5441" s="97"/>
    </row>
    <row r="5442" spans="70:102" s="96" customFormat="1">
      <c r="BR5442" s="110"/>
      <c r="CX5442" s="97"/>
    </row>
    <row r="5443" spans="70:102" s="96" customFormat="1">
      <c r="BR5443" s="110"/>
      <c r="CX5443" s="97"/>
    </row>
    <row r="5444" spans="70:102" s="96" customFormat="1">
      <c r="BR5444" s="110"/>
      <c r="CX5444" s="97"/>
    </row>
    <row r="5445" spans="70:102" s="96" customFormat="1">
      <c r="BR5445" s="110"/>
      <c r="CX5445" s="97"/>
    </row>
    <row r="5446" spans="70:102" s="96" customFormat="1">
      <c r="BR5446" s="110"/>
      <c r="CX5446" s="97"/>
    </row>
    <row r="5447" spans="70:102" s="96" customFormat="1">
      <c r="BR5447" s="110"/>
      <c r="CX5447" s="97"/>
    </row>
    <row r="5448" spans="70:102" s="96" customFormat="1">
      <c r="BR5448" s="110"/>
      <c r="CX5448" s="97"/>
    </row>
    <row r="5449" spans="70:102" s="96" customFormat="1">
      <c r="BR5449" s="110"/>
      <c r="CX5449" s="97"/>
    </row>
    <row r="5450" spans="70:102" s="96" customFormat="1">
      <c r="BR5450" s="110"/>
      <c r="CX5450" s="97"/>
    </row>
    <row r="5451" spans="70:102" s="96" customFormat="1">
      <c r="BR5451" s="110"/>
      <c r="CX5451" s="97"/>
    </row>
    <row r="5452" spans="70:102" s="96" customFormat="1">
      <c r="BR5452" s="110"/>
      <c r="CX5452" s="97"/>
    </row>
    <row r="5453" spans="70:102" s="96" customFormat="1">
      <c r="BR5453" s="110"/>
      <c r="CX5453" s="97"/>
    </row>
    <row r="5454" spans="70:102" s="96" customFormat="1">
      <c r="BR5454" s="110"/>
      <c r="CX5454" s="97"/>
    </row>
    <row r="5455" spans="70:102" s="96" customFormat="1">
      <c r="BR5455" s="110"/>
      <c r="CX5455" s="97"/>
    </row>
    <row r="5456" spans="70:102" s="96" customFormat="1">
      <c r="BR5456" s="110"/>
      <c r="CX5456" s="97"/>
    </row>
    <row r="5457" spans="70:102" s="96" customFormat="1">
      <c r="BR5457" s="110"/>
      <c r="CX5457" s="97"/>
    </row>
    <row r="5458" spans="70:102" s="96" customFormat="1">
      <c r="BR5458" s="110"/>
      <c r="CX5458" s="97"/>
    </row>
    <row r="5459" spans="70:102" s="96" customFormat="1">
      <c r="BR5459" s="110"/>
      <c r="CX5459" s="97"/>
    </row>
    <row r="5460" spans="70:102" s="96" customFormat="1">
      <c r="BR5460" s="110"/>
      <c r="CX5460" s="97"/>
    </row>
    <row r="5461" spans="70:102" s="96" customFormat="1">
      <c r="BR5461" s="110"/>
      <c r="CX5461" s="97"/>
    </row>
    <row r="5462" spans="70:102" s="96" customFormat="1">
      <c r="BR5462" s="110"/>
      <c r="CX5462" s="97"/>
    </row>
    <row r="5463" spans="70:102" s="96" customFormat="1">
      <c r="BR5463" s="110"/>
      <c r="CX5463" s="97"/>
    </row>
    <row r="5464" spans="70:102" s="96" customFormat="1">
      <c r="BR5464" s="110"/>
      <c r="CX5464" s="97"/>
    </row>
    <row r="5465" spans="70:102" s="96" customFormat="1">
      <c r="BR5465" s="110"/>
      <c r="CX5465" s="97"/>
    </row>
    <row r="5466" spans="70:102" s="96" customFormat="1">
      <c r="BR5466" s="110"/>
      <c r="CX5466" s="97"/>
    </row>
    <row r="5467" spans="70:102" s="96" customFormat="1">
      <c r="BR5467" s="110"/>
      <c r="CX5467" s="97"/>
    </row>
    <row r="5468" spans="70:102" s="96" customFormat="1">
      <c r="BR5468" s="110"/>
      <c r="CX5468" s="97"/>
    </row>
    <row r="5469" spans="70:102" s="96" customFormat="1">
      <c r="BR5469" s="110"/>
      <c r="CX5469" s="97"/>
    </row>
    <row r="5470" spans="70:102" s="96" customFormat="1">
      <c r="BR5470" s="110"/>
      <c r="CX5470" s="97"/>
    </row>
    <row r="5471" spans="70:102" s="96" customFormat="1">
      <c r="BR5471" s="110"/>
      <c r="CX5471" s="97"/>
    </row>
    <row r="5472" spans="70:102" s="96" customFormat="1">
      <c r="BR5472" s="110"/>
      <c r="CX5472" s="97"/>
    </row>
    <row r="5473" spans="70:102" s="96" customFormat="1">
      <c r="BR5473" s="110"/>
      <c r="CX5473" s="97"/>
    </row>
    <row r="5474" spans="70:102" s="96" customFormat="1">
      <c r="BR5474" s="110"/>
      <c r="CX5474" s="97"/>
    </row>
    <row r="5475" spans="70:102" s="96" customFormat="1">
      <c r="BR5475" s="110"/>
      <c r="CX5475" s="97"/>
    </row>
    <row r="5476" spans="70:102" s="96" customFormat="1">
      <c r="BR5476" s="110"/>
      <c r="CX5476" s="97"/>
    </row>
    <row r="5477" spans="70:102" s="96" customFormat="1">
      <c r="BR5477" s="110"/>
      <c r="CX5477" s="97"/>
    </row>
    <row r="5478" spans="70:102" s="96" customFormat="1">
      <c r="BR5478" s="110"/>
      <c r="CX5478" s="97"/>
    </row>
    <row r="5479" spans="70:102" s="96" customFormat="1">
      <c r="BR5479" s="110"/>
      <c r="CX5479" s="97"/>
    </row>
    <row r="5480" spans="70:102" s="96" customFormat="1">
      <c r="BR5480" s="110"/>
      <c r="CX5480" s="97"/>
    </row>
    <row r="5481" spans="70:102" s="96" customFormat="1">
      <c r="BR5481" s="110"/>
      <c r="CX5481" s="97"/>
    </row>
    <row r="5482" spans="70:102" s="96" customFormat="1">
      <c r="BR5482" s="110"/>
      <c r="CX5482" s="97"/>
    </row>
    <row r="5483" spans="70:102" s="96" customFormat="1">
      <c r="BR5483" s="110"/>
      <c r="CX5483" s="97"/>
    </row>
    <row r="5484" spans="70:102" s="96" customFormat="1">
      <c r="BR5484" s="110"/>
      <c r="CX5484" s="97"/>
    </row>
    <row r="5485" spans="70:102" s="96" customFormat="1">
      <c r="BR5485" s="110"/>
      <c r="CX5485" s="97"/>
    </row>
    <row r="5486" spans="70:102" s="96" customFormat="1">
      <c r="BR5486" s="110"/>
      <c r="CX5486" s="97"/>
    </row>
    <row r="5487" spans="70:102" s="96" customFormat="1">
      <c r="BR5487" s="110"/>
      <c r="CX5487" s="97"/>
    </row>
    <row r="5488" spans="70:102" s="96" customFormat="1">
      <c r="BR5488" s="110"/>
      <c r="CX5488" s="97"/>
    </row>
    <row r="5489" spans="70:102" s="96" customFormat="1">
      <c r="BR5489" s="110"/>
      <c r="CX5489" s="97"/>
    </row>
    <row r="5490" spans="70:102" s="96" customFormat="1">
      <c r="BR5490" s="110"/>
      <c r="CX5490" s="97"/>
    </row>
    <row r="5491" spans="70:102" s="96" customFormat="1">
      <c r="BR5491" s="110"/>
      <c r="CX5491" s="97"/>
    </row>
    <row r="5492" spans="70:102" s="96" customFormat="1">
      <c r="BR5492" s="110"/>
      <c r="CX5492" s="97"/>
    </row>
    <row r="5493" spans="70:102" s="96" customFormat="1">
      <c r="BR5493" s="110"/>
      <c r="CX5493" s="97"/>
    </row>
    <row r="5494" spans="70:102" s="96" customFormat="1">
      <c r="BR5494" s="110"/>
      <c r="CX5494" s="97"/>
    </row>
    <row r="5495" spans="70:102" s="96" customFormat="1">
      <c r="BR5495" s="110"/>
      <c r="CX5495" s="97"/>
    </row>
    <row r="5496" spans="70:102" s="96" customFormat="1">
      <c r="BR5496" s="110"/>
      <c r="CX5496" s="97"/>
    </row>
    <row r="5497" spans="70:102" s="96" customFormat="1">
      <c r="BR5497" s="110"/>
      <c r="CX5497" s="97"/>
    </row>
    <row r="5498" spans="70:102" s="96" customFormat="1">
      <c r="BR5498" s="110"/>
      <c r="CX5498" s="97"/>
    </row>
    <row r="5499" spans="70:102" s="96" customFormat="1">
      <c r="BR5499" s="110"/>
      <c r="CX5499" s="97"/>
    </row>
    <row r="5500" spans="70:102" s="96" customFormat="1">
      <c r="BR5500" s="110"/>
      <c r="CX5500" s="97"/>
    </row>
    <row r="5501" spans="70:102" s="96" customFormat="1">
      <c r="BR5501" s="110"/>
      <c r="CX5501" s="97"/>
    </row>
    <row r="5502" spans="70:102" s="96" customFormat="1">
      <c r="BR5502" s="110"/>
      <c r="CX5502" s="97"/>
    </row>
    <row r="5503" spans="70:102" s="96" customFormat="1">
      <c r="BR5503" s="110"/>
      <c r="CX5503" s="97"/>
    </row>
    <row r="5504" spans="70:102" s="96" customFormat="1">
      <c r="BR5504" s="110"/>
      <c r="CX5504" s="97"/>
    </row>
    <row r="5505" spans="70:102" s="96" customFormat="1">
      <c r="BR5505" s="110"/>
      <c r="CX5505" s="97"/>
    </row>
    <row r="5506" spans="70:102" s="96" customFormat="1">
      <c r="BR5506" s="110"/>
      <c r="CX5506" s="97"/>
    </row>
    <row r="5507" spans="70:102" s="96" customFormat="1">
      <c r="BR5507" s="110"/>
      <c r="CX5507" s="97"/>
    </row>
    <row r="5508" spans="70:102" s="96" customFormat="1">
      <c r="BR5508" s="110"/>
      <c r="CX5508" s="97"/>
    </row>
    <row r="5509" spans="70:102" s="96" customFormat="1">
      <c r="BR5509" s="110"/>
      <c r="CX5509" s="97"/>
    </row>
    <row r="5510" spans="70:102" s="96" customFormat="1">
      <c r="BR5510" s="110"/>
      <c r="CX5510" s="97"/>
    </row>
    <row r="5511" spans="70:102" s="96" customFormat="1">
      <c r="BR5511" s="110"/>
      <c r="CX5511" s="97"/>
    </row>
    <row r="5512" spans="70:102" s="96" customFormat="1">
      <c r="BR5512" s="110"/>
      <c r="CX5512" s="97"/>
    </row>
    <row r="5513" spans="70:102" s="96" customFormat="1">
      <c r="BR5513" s="110"/>
      <c r="CX5513" s="97"/>
    </row>
    <row r="5514" spans="70:102" s="96" customFormat="1">
      <c r="BR5514" s="110"/>
      <c r="CX5514" s="97"/>
    </row>
    <row r="5515" spans="70:102" s="96" customFormat="1">
      <c r="BR5515" s="110"/>
      <c r="CX5515" s="97"/>
    </row>
    <row r="5516" spans="70:102" s="96" customFormat="1">
      <c r="BR5516" s="110"/>
      <c r="CX5516" s="97"/>
    </row>
    <row r="5517" spans="70:102" s="96" customFormat="1">
      <c r="BR5517" s="110"/>
      <c r="CX5517" s="97"/>
    </row>
    <row r="5518" spans="70:102" s="96" customFormat="1">
      <c r="BR5518" s="110"/>
      <c r="CX5518" s="97"/>
    </row>
    <row r="5519" spans="70:102" s="96" customFormat="1">
      <c r="BR5519" s="110"/>
      <c r="CX5519" s="97"/>
    </row>
    <row r="5520" spans="70:102" s="96" customFormat="1">
      <c r="BR5520" s="110"/>
      <c r="CX5520" s="97"/>
    </row>
    <row r="5521" spans="70:102" s="96" customFormat="1">
      <c r="BR5521" s="110"/>
      <c r="CX5521" s="97"/>
    </row>
    <row r="5522" spans="70:102" s="96" customFormat="1">
      <c r="BR5522" s="110"/>
      <c r="CX5522" s="97"/>
    </row>
    <row r="5523" spans="70:102" s="96" customFormat="1">
      <c r="BR5523" s="110"/>
      <c r="CX5523" s="97"/>
    </row>
    <row r="5524" spans="70:102" s="96" customFormat="1">
      <c r="BR5524" s="110"/>
      <c r="CX5524" s="97"/>
    </row>
    <row r="5525" spans="70:102" s="96" customFormat="1">
      <c r="BR5525" s="110"/>
      <c r="CX5525" s="97"/>
    </row>
    <row r="5526" spans="70:102" s="96" customFormat="1">
      <c r="BR5526" s="110"/>
      <c r="CX5526" s="97"/>
    </row>
    <row r="5527" spans="70:102" s="96" customFormat="1">
      <c r="BR5527" s="110"/>
      <c r="CX5527" s="97"/>
    </row>
    <row r="5528" spans="70:102" s="96" customFormat="1">
      <c r="BR5528" s="110"/>
      <c r="CX5528" s="97"/>
    </row>
    <row r="5529" spans="70:102" s="96" customFormat="1">
      <c r="BR5529" s="110"/>
      <c r="CX5529" s="97"/>
    </row>
    <row r="5530" spans="70:102" s="96" customFormat="1">
      <c r="BR5530" s="110"/>
      <c r="CX5530" s="97"/>
    </row>
    <row r="5531" spans="70:102" s="96" customFormat="1">
      <c r="BR5531" s="110"/>
      <c r="CX5531" s="97"/>
    </row>
    <row r="5532" spans="70:102" s="96" customFormat="1">
      <c r="BR5532" s="110"/>
      <c r="CX5532" s="97"/>
    </row>
    <row r="5533" spans="70:102" s="96" customFormat="1">
      <c r="BR5533" s="110"/>
      <c r="CX5533" s="97"/>
    </row>
    <row r="5534" spans="70:102" s="96" customFormat="1">
      <c r="BR5534" s="110"/>
      <c r="CX5534" s="97"/>
    </row>
    <row r="5535" spans="70:102" s="96" customFormat="1">
      <c r="BR5535" s="110"/>
      <c r="CX5535" s="97"/>
    </row>
    <row r="5536" spans="70:102" s="96" customFormat="1">
      <c r="BR5536" s="110"/>
      <c r="CX5536" s="97"/>
    </row>
    <row r="5537" spans="70:102" s="96" customFormat="1">
      <c r="BR5537" s="110"/>
      <c r="CX5537" s="97"/>
    </row>
    <row r="5538" spans="70:102" s="96" customFormat="1">
      <c r="BR5538" s="110"/>
      <c r="CX5538" s="97"/>
    </row>
    <row r="5539" spans="70:102" s="96" customFormat="1">
      <c r="BR5539" s="110"/>
      <c r="CX5539" s="97"/>
    </row>
    <row r="5540" spans="70:102" s="96" customFormat="1">
      <c r="BR5540" s="110"/>
      <c r="CX5540" s="97"/>
    </row>
    <row r="5541" spans="70:102" s="96" customFormat="1">
      <c r="BR5541" s="110"/>
      <c r="CX5541" s="97"/>
    </row>
    <row r="5542" spans="70:102" s="96" customFormat="1">
      <c r="BR5542" s="110"/>
      <c r="CX5542" s="97"/>
    </row>
    <row r="5543" spans="70:102" s="96" customFormat="1">
      <c r="BR5543" s="110"/>
      <c r="CX5543" s="97"/>
    </row>
    <row r="5544" spans="70:102" s="96" customFormat="1">
      <c r="BR5544" s="110"/>
      <c r="CX5544" s="97"/>
    </row>
    <row r="5545" spans="70:102" s="96" customFormat="1">
      <c r="BR5545" s="110"/>
      <c r="CX5545" s="97"/>
    </row>
    <row r="5546" spans="70:102" s="96" customFormat="1">
      <c r="BR5546" s="110"/>
      <c r="CX5546" s="97"/>
    </row>
    <row r="5547" spans="70:102" s="96" customFormat="1">
      <c r="BR5547" s="110"/>
      <c r="CX5547" s="97"/>
    </row>
    <row r="5548" spans="70:102" s="96" customFormat="1">
      <c r="BR5548" s="110"/>
      <c r="CX5548" s="97"/>
    </row>
    <row r="5549" spans="70:102" s="96" customFormat="1">
      <c r="BR5549" s="110"/>
      <c r="CX5549" s="97"/>
    </row>
    <row r="5550" spans="70:102" s="96" customFormat="1">
      <c r="BR5550" s="110"/>
      <c r="CX5550" s="97"/>
    </row>
    <row r="5551" spans="70:102" s="96" customFormat="1">
      <c r="BR5551" s="110"/>
      <c r="CX5551" s="97"/>
    </row>
    <row r="5552" spans="70:102" s="96" customFormat="1">
      <c r="BR5552" s="110"/>
      <c r="CX5552" s="97"/>
    </row>
    <row r="5553" spans="70:102" s="96" customFormat="1">
      <c r="BR5553" s="110"/>
      <c r="CX5553" s="97"/>
    </row>
    <row r="5554" spans="70:102" s="96" customFormat="1">
      <c r="BR5554" s="110"/>
      <c r="CX5554" s="97"/>
    </row>
    <row r="5555" spans="70:102" s="96" customFormat="1">
      <c r="BR5555" s="110"/>
      <c r="CX5555" s="97"/>
    </row>
    <row r="5556" spans="70:102" s="96" customFormat="1">
      <c r="BR5556" s="110"/>
      <c r="CX5556" s="97"/>
    </row>
    <row r="5557" spans="70:102" s="96" customFormat="1">
      <c r="BR5557" s="110"/>
      <c r="CX5557" s="97"/>
    </row>
    <row r="5558" spans="70:102" s="96" customFormat="1">
      <c r="BR5558" s="110"/>
      <c r="CX5558" s="97"/>
    </row>
    <row r="5559" spans="70:102" s="96" customFormat="1">
      <c r="BR5559" s="110"/>
      <c r="CX5559" s="97"/>
    </row>
    <row r="5560" spans="70:102" s="96" customFormat="1">
      <c r="BR5560" s="110"/>
      <c r="CX5560" s="97"/>
    </row>
    <row r="5561" spans="70:102" s="96" customFormat="1">
      <c r="BR5561" s="110"/>
      <c r="CX5561" s="97"/>
    </row>
    <row r="5562" spans="70:102" s="96" customFormat="1">
      <c r="BR5562" s="110"/>
      <c r="CX5562" s="97"/>
    </row>
    <row r="5563" spans="70:102" s="96" customFormat="1">
      <c r="BR5563" s="110"/>
      <c r="CX5563" s="97"/>
    </row>
    <row r="5564" spans="70:102" s="96" customFormat="1">
      <c r="BR5564" s="110"/>
      <c r="CX5564" s="97"/>
    </row>
    <row r="5565" spans="70:102" s="96" customFormat="1">
      <c r="BR5565" s="110"/>
      <c r="CX5565" s="97"/>
    </row>
    <row r="5566" spans="70:102" s="96" customFormat="1">
      <c r="BR5566" s="110"/>
      <c r="CX5566" s="97"/>
    </row>
    <row r="5567" spans="70:102" s="96" customFormat="1">
      <c r="BR5567" s="110"/>
      <c r="CX5567" s="97"/>
    </row>
    <row r="5568" spans="70:102" s="96" customFormat="1">
      <c r="BR5568" s="110"/>
      <c r="CX5568" s="97"/>
    </row>
    <row r="5569" spans="70:102" s="96" customFormat="1">
      <c r="BR5569" s="110"/>
      <c r="CX5569" s="97"/>
    </row>
    <row r="5570" spans="70:102" s="96" customFormat="1">
      <c r="BR5570" s="110"/>
      <c r="CX5570" s="97"/>
    </row>
    <row r="5571" spans="70:102" s="96" customFormat="1">
      <c r="BR5571" s="110"/>
      <c r="CX5571" s="97"/>
    </row>
    <row r="5572" spans="70:102" s="96" customFormat="1">
      <c r="BR5572" s="110"/>
      <c r="CX5572" s="97"/>
    </row>
    <row r="5573" spans="70:102" s="96" customFormat="1">
      <c r="BR5573" s="110"/>
      <c r="CX5573" s="97"/>
    </row>
    <row r="5574" spans="70:102" s="96" customFormat="1">
      <c r="BR5574" s="110"/>
      <c r="CX5574" s="97"/>
    </row>
    <row r="5575" spans="70:102" s="96" customFormat="1">
      <c r="BR5575" s="110"/>
      <c r="CX5575" s="97"/>
    </row>
    <row r="5576" spans="70:102" s="96" customFormat="1">
      <c r="BR5576" s="110"/>
      <c r="CX5576" s="97"/>
    </row>
    <row r="5577" spans="70:102" s="96" customFormat="1">
      <c r="BR5577" s="110"/>
      <c r="CX5577" s="97"/>
    </row>
    <row r="5578" spans="70:102" s="96" customFormat="1">
      <c r="BR5578" s="110"/>
      <c r="CX5578" s="97"/>
    </row>
    <row r="5579" spans="70:102" s="96" customFormat="1">
      <c r="BR5579" s="110"/>
      <c r="CX5579" s="97"/>
    </row>
    <row r="5580" spans="70:102" s="96" customFormat="1">
      <c r="BR5580" s="110"/>
      <c r="CX5580" s="97"/>
    </row>
    <row r="5581" spans="70:102" s="96" customFormat="1">
      <c r="BR5581" s="110"/>
      <c r="CX5581" s="97"/>
    </row>
    <row r="5582" spans="70:102" s="96" customFormat="1">
      <c r="BR5582" s="110"/>
      <c r="CX5582" s="97"/>
    </row>
    <row r="5583" spans="70:102" s="96" customFormat="1">
      <c r="BR5583" s="110"/>
      <c r="CX5583" s="97"/>
    </row>
    <row r="5584" spans="70:102" s="96" customFormat="1">
      <c r="BR5584" s="110"/>
      <c r="CX5584" s="97"/>
    </row>
    <row r="5585" spans="70:102" s="96" customFormat="1">
      <c r="BR5585" s="110"/>
      <c r="CX5585" s="97"/>
    </row>
    <row r="5586" spans="70:102" s="96" customFormat="1">
      <c r="BR5586" s="110"/>
      <c r="CX5586" s="97"/>
    </row>
    <row r="5587" spans="70:102" s="96" customFormat="1">
      <c r="BR5587" s="110"/>
      <c r="CX5587" s="97"/>
    </row>
    <row r="5588" spans="70:102" s="96" customFormat="1">
      <c r="BR5588" s="110"/>
      <c r="CX5588" s="97"/>
    </row>
    <row r="5589" spans="70:102" s="96" customFormat="1">
      <c r="BR5589" s="110"/>
      <c r="CX5589" s="97"/>
    </row>
    <row r="5590" spans="70:102" s="96" customFormat="1">
      <c r="BR5590" s="110"/>
      <c r="CX5590" s="97"/>
    </row>
    <row r="5591" spans="70:102" s="96" customFormat="1">
      <c r="BR5591" s="110"/>
      <c r="CX5591" s="97"/>
    </row>
    <row r="5592" spans="70:102" s="96" customFormat="1">
      <c r="BR5592" s="110"/>
      <c r="CX5592" s="97"/>
    </row>
    <row r="5593" spans="70:102" s="96" customFormat="1">
      <c r="BR5593" s="110"/>
      <c r="CX5593" s="97"/>
    </row>
    <row r="5594" spans="70:102" s="96" customFormat="1">
      <c r="BR5594" s="110"/>
      <c r="CX5594" s="97"/>
    </row>
    <row r="5595" spans="70:102" s="96" customFormat="1">
      <c r="BR5595" s="110"/>
      <c r="CX5595" s="97"/>
    </row>
    <row r="5596" spans="70:102" s="96" customFormat="1">
      <c r="BR5596" s="110"/>
      <c r="CX5596" s="97"/>
    </row>
    <row r="5597" spans="70:102" s="96" customFormat="1">
      <c r="BR5597" s="110"/>
      <c r="CX5597" s="97"/>
    </row>
    <row r="5598" spans="70:102" s="96" customFormat="1">
      <c r="BR5598" s="110"/>
      <c r="CX5598" s="97"/>
    </row>
    <row r="5599" spans="70:102" s="96" customFormat="1">
      <c r="BR5599" s="110"/>
      <c r="CX5599" s="97"/>
    </row>
    <row r="5600" spans="70:102" s="96" customFormat="1">
      <c r="BR5600" s="110"/>
      <c r="CX5600" s="97"/>
    </row>
    <row r="5601" spans="70:102" s="96" customFormat="1">
      <c r="BR5601" s="110"/>
      <c r="CX5601" s="97"/>
    </row>
    <row r="5602" spans="70:102" s="96" customFormat="1">
      <c r="BR5602" s="110"/>
      <c r="CX5602" s="97"/>
    </row>
    <row r="5603" spans="70:102" s="96" customFormat="1">
      <c r="BR5603" s="110"/>
      <c r="CX5603" s="97"/>
    </row>
    <row r="5604" spans="70:102" s="96" customFormat="1">
      <c r="BR5604" s="110"/>
      <c r="CX5604" s="97"/>
    </row>
    <row r="5605" spans="70:102" s="96" customFormat="1">
      <c r="BR5605" s="110"/>
      <c r="CX5605" s="97"/>
    </row>
    <row r="5606" spans="70:102" s="96" customFormat="1">
      <c r="BR5606" s="110"/>
      <c r="CX5606" s="97"/>
    </row>
    <row r="5607" spans="70:102" s="96" customFormat="1">
      <c r="BR5607" s="110"/>
      <c r="CX5607" s="97"/>
    </row>
    <row r="5608" spans="70:102" s="96" customFormat="1">
      <c r="BR5608" s="110"/>
      <c r="CX5608" s="97"/>
    </row>
    <row r="5609" spans="70:102" s="96" customFormat="1">
      <c r="BR5609" s="110"/>
      <c r="CX5609" s="97"/>
    </row>
    <row r="5610" spans="70:102" s="96" customFormat="1">
      <c r="BR5610" s="110"/>
      <c r="CX5610" s="97"/>
    </row>
    <row r="5611" spans="70:102" s="96" customFormat="1">
      <c r="BR5611" s="110"/>
      <c r="CX5611" s="97"/>
    </row>
    <row r="5612" spans="70:102" s="96" customFormat="1">
      <c r="BR5612" s="110"/>
      <c r="CX5612" s="97"/>
    </row>
    <row r="5613" spans="70:102" s="96" customFormat="1">
      <c r="BR5613" s="110"/>
      <c r="CX5613" s="97"/>
    </row>
    <row r="5614" spans="70:102" s="96" customFormat="1">
      <c r="BR5614" s="110"/>
      <c r="CX5614" s="97"/>
    </row>
    <row r="5615" spans="70:102" s="96" customFormat="1">
      <c r="BR5615" s="110"/>
      <c r="CX5615" s="97"/>
    </row>
    <row r="5616" spans="70:102" s="96" customFormat="1">
      <c r="BR5616" s="110"/>
      <c r="CX5616" s="97"/>
    </row>
    <row r="5617" spans="70:102" s="96" customFormat="1">
      <c r="BR5617" s="110"/>
      <c r="CX5617" s="97"/>
    </row>
    <row r="5618" spans="70:102" s="96" customFormat="1">
      <c r="BR5618" s="110"/>
      <c r="CX5618" s="97"/>
    </row>
    <row r="5619" spans="70:102" s="96" customFormat="1">
      <c r="BR5619" s="110"/>
      <c r="CX5619" s="97"/>
    </row>
    <row r="5620" spans="70:102" s="96" customFormat="1">
      <c r="BR5620" s="110"/>
      <c r="CX5620" s="97"/>
    </row>
    <row r="5621" spans="70:102" s="96" customFormat="1">
      <c r="BR5621" s="110"/>
      <c r="CX5621" s="97"/>
    </row>
    <row r="5622" spans="70:102" s="96" customFormat="1">
      <c r="BR5622" s="110"/>
      <c r="CX5622" s="97"/>
    </row>
    <row r="5623" spans="70:102" s="96" customFormat="1">
      <c r="BR5623" s="110"/>
      <c r="CX5623" s="97"/>
    </row>
    <row r="5624" spans="70:102" s="96" customFormat="1">
      <c r="BR5624" s="110"/>
      <c r="CX5624" s="97"/>
    </row>
    <row r="5625" spans="70:102" s="96" customFormat="1">
      <c r="BR5625" s="110"/>
      <c r="CX5625" s="97"/>
    </row>
    <row r="5626" spans="70:102" s="96" customFormat="1">
      <c r="BR5626" s="110"/>
      <c r="CX5626" s="97"/>
    </row>
    <row r="5627" spans="70:102" s="96" customFormat="1">
      <c r="BR5627" s="110"/>
      <c r="CX5627" s="97"/>
    </row>
    <row r="5628" spans="70:102" s="96" customFormat="1">
      <c r="BR5628" s="110"/>
      <c r="CX5628" s="97"/>
    </row>
    <row r="5629" spans="70:102" s="96" customFormat="1">
      <c r="BR5629" s="110"/>
      <c r="CX5629" s="97"/>
    </row>
    <row r="5630" spans="70:102" s="96" customFormat="1">
      <c r="BR5630" s="110"/>
      <c r="CX5630" s="97"/>
    </row>
    <row r="5631" spans="70:102" s="96" customFormat="1">
      <c r="BR5631" s="110"/>
      <c r="CX5631" s="97"/>
    </row>
    <row r="5632" spans="70:102" s="96" customFormat="1">
      <c r="BR5632" s="110"/>
      <c r="CX5632" s="97"/>
    </row>
    <row r="5633" spans="70:102" s="96" customFormat="1">
      <c r="BR5633" s="110"/>
      <c r="CX5633" s="97"/>
    </row>
    <row r="5634" spans="70:102" s="96" customFormat="1">
      <c r="BR5634" s="110"/>
      <c r="CX5634" s="97"/>
    </row>
    <row r="5635" spans="70:102" s="96" customFormat="1">
      <c r="BR5635" s="110"/>
      <c r="CX5635" s="97"/>
    </row>
    <row r="5636" spans="70:102" s="96" customFormat="1">
      <c r="BR5636" s="110"/>
      <c r="CX5636" s="97"/>
    </row>
    <row r="5637" spans="70:102" s="96" customFormat="1">
      <c r="BR5637" s="110"/>
      <c r="CX5637" s="97"/>
    </row>
    <row r="5638" spans="70:102" s="96" customFormat="1">
      <c r="BR5638" s="110"/>
      <c r="CX5638" s="97"/>
    </row>
    <row r="5639" spans="70:102" s="96" customFormat="1">
      <c r="BR5639" s="110"/>
      <c r="CX5639" s="97"/>
    </row>
    <row r="5640" spans="70:102" s="96" customFormat="1">
      <c r="BR5640" s="110"/>
      <c r="CX5640" s="97"/>
    </row>
    <row r="5641" spans="70:102" s="96" customFormat="1">
      <c r="BR5641" s="110"/>
      <c r="CX5641" s="97"/>
    </row>
    <row r="5642" spans="70:102" s="96" customFormat="1">
      <c r="CX5642" s="97"/>
    </row>
    <row r="5643" spans="70:102" s="96" customFormat="1">
      <c r="CX5643" s="97"/>
    </row>
    <row r="5644" spans="70:102" s="96" customFormat="1">
      <c r="CX5644" s="97"/>
    </row>
    <row r="5645" spans="70:102" s="96" customFormat="1">
      <c r="CX5645" s="97"/>
    </row>
    <row r="5646" spans="70:102" s="96" customFormat="1">
      <c r="CX5646" s="97"/>
    </row>
    <row r="5647" spans="70:102" s="96" customFormat="1">
      <c r="CX5647" s="97"/>
    </row>
    <row r="5648" spans="70:102" s="96" customFormat="1">
      <c r="CX5648" s="97"/>
    </row>
    <row r="5649" spans="102:102" s="96" customFormat="1">
      <c r="CX5649" s="97"/>
    </row>
    <row r="5650" spans="102:102" s="96" customFormat="1">
      <c r="CX5650" s="97"/>
    </row>
    <row r="5651" spans="102:102" s="96" customFormat="1">
      <c r="CX5651" s="97"/>
    </row>
    <row r="5652" spans="102:102" s="96" customFormat="1">
      <c r="CX5652" s="97"/>
    </row>
    <row r="5653" spans="102:102" s="96" customFormat="1">
      <c r="CX5653" s="97"/>
    </row>
    <row r="5654" spans="102:102" s="96" customFormat="1">
      <c r="CX5654" s="97"/>
    </row>
    <row r="5655" spans="102:102" s="96" customFormat="1">
      <c r="CX5655" s="97"/>
    </row>
    <row r="5656" spans="102:102" s="96" customFormat="1">
      <c r="CX5656" s="97"/>
    </row>
    <row r="5657" spans="102:102" s="96" customFormat="1">
      <c r="CX5657" s="97"/>
    </row>
    <row r="5658" spans="102:102" s="96" customFormat="1">
      <c r="CX5658" s="97"/>
    </row>
    <row r="5659" spans="102:102" s="96" customFormat="1">
      <c r="CX5659" s="97"/>
    </row>
    <row r="5660" spans="102:102" s="96" customFormat="1">
      <c r="CX5660" s="97"/>
    </row>
    <row r="5661" spans="102:102" s="96" customFormat="1">
      <c r="CX5661" s="97"/>
    </row>
    <row r="5662" spans="102:102" s="96" customFormat="1">
      <c r="CX5662" s="97"/>
    </row>
    <row r="5663" spans="102:102" s="96" customFormat="1">
      <c r="CX5663" s="97"/>
    </row>
    <row r="5664" spans="102:102" s="96" customFormat="1">
      <c r="CX5664" s="97"/>
    </row>
    <row r="5665" spans="102:102" s="96" customFormat="1">
      <c r="CX5665" s="97"/>
    </row>
    <row r="5666" spans="102:102" s="96" customFormat="1">
      <c r="CX5666" s="97"/>
    </row>
    <row r="5667" spans="102:102" s="96" customFormat="1">
      <c r="CX5667" s="97"/>
    </row>
    <row r="5668" spans="102:102" s="96" customFormat="1">
      <c r="CX5668" s="97"/>
    </row>
    <row r="5669" spans="102:102" s="96" customFormat="1">
      <c r="CX5669" s="97"/>
    </row>
    <row r="5670" spans="102:102" s="96" customFormat="1">
      <c r="CX5670" s="97"/>
    </row>
    <row r="5671" spans="102:102" s="96" customFormat="1">
      <c r="CX5671" s="97"/>
    </row>
    <row r="5672" spans="102:102" s="96" customFormat="1">
      <c r="CX5672" s="97"/>
    </row>
    <row r="5673" spans="102:102" s="96" customFormat="1">
      <c r="CX5673" s="97"/>
    </row>
    <row r="5674" spans="102:102" s="96" customFormat="1">
      <c r="CX5674" s="97"/>
    </row>
    <row r="5675" spans="102:102" s="96" customFormat="1">
      <c r="CX5675" s="97"/>
    </row>
    <row r="5676" spans="102:102" s="96" customFormat="1">
      <c r="CX5676" s="97"/>
    </row>
    <row r="5677" spans="102:102" s="96" customFormat="1">
      <c r="CX5677" s="97"/>
    </row>
    <row r="5678" spans="102:102" s="96" customFormat="1">
      <c r="CX5678" s="97"/>
    </row>
    <row r="5679" spans="102:102" s="96" customFormat="1">
      <c r="CX5679" s="97"/>
    </row>
    <row r="5680" spans="102:102" s="96" customFormat="1">
      <c r="CX5680" s="97"/>
    </row>
    <row r="5681" spans="102:102" s="96" customFormat="1">
      <c r="CX5681" s="97"/>
    </row>
    <row r="5682" spans="102:102" s="96" customFormat="1">
      <c r="CX5682" s="97"/>
    </row>
    <row r="5683" spans="102:102" s="96" customFormat="1">
      <c r="CX5683" s="97"/>
    </row>
    <row r="5684" spans="102:102" s="96" customFormat="1">
      <c r="CX5684" s="97"/>
    </row>
    <row r="5685" spans="102:102" s="96" customFormat="1">
      <c r="CX5685" s="97"/>
    </row>
    <row r="5686" spans="102:102" s="96" customFormat="1">
      <c r="CX5686" s="97"/>
    </row>
    <row r="5687" spans="102:102" s="96" customFormat="1">
      <c r="CX5687" s="97"/>
    </row>
    <row r="5688" spans="102:102" s="96" customFormat="1">
      <c r="CX5688" s="97"/>
    </row>
    <row r="5689" spans="102:102" s="96" customFormat="1">
      <c r="CX5689" s="97"/>
    </row>
    <row r="5690" spans="102:102" s="96" customFormat="1">
      <c r="CX5690" s="97"/>
    </row>
    <row r="5691" spans="102:102" s="96" customFormat="1">
      <c r="CX5691" s="97"/>
    </row>
    <row r="5692" spans="102:102" s="96" customFormat="1">
      <c r="CX5692" s="97"/>
    </row>
    <row r="5693" spans="102:102" s="96" customFormat="1">
      <c r="CX5693" s="97"/>
    </row>
    <row r="5694" spans="102:102" s="96" customFormat="1">
      <c r="CX5694" s="97"/>
    </row>
    <row r="5695" spans="102:102" s="96" customFormat="1">
      <c r="CX5695" s="97"/>
    </row>
    <row r="5696" spans="102:102" s="96" customFormat="1">
      <c r="CX5696" s="97"/>
    </row>
    <row r="5697" spans="102:102" s="96" customFormat="1">
      <c r="CX5697" s="97"/>
    </row>
    <row r="5698" spans="102:102" s="96" customFormat="1">
      <c r="CX5698" s="97"/>
    </row>
    <row r="5699" spans="102:102" s="96" customFormat="1">
      <c r="CX5699" s="97"/>
    </row>
    <row r="5700" spans="102:102" s="96" customFormat="1">
      <c r="CX5700" s="97"/>
    </row>
    <row r="5701" spans="102:102" s="96" customFormat="1">
      <c r="CX5701" s="97"/>
    </row>
    <row r="5702" spans="102:102" s="96" customFormat="1">
      <c r="CX5702" s="97"/>
    </row>
    <row r="5703" spans="102:102" s="96" customFormat="1">
      <c r="CX5703" s="97"/>
    </row>
    <row r="5704" spans="102:102" s="96" customFormat="1">
      <c r="CX5704" s="97"/>
    </row>
    <row r="5705" spans="102:102" s="96" customFormat="1">
      <c r="CX5705" s="97"/>
    </row>
    <row r="5706" spans="102:102" s="96" customFormat="1">
      <c r="CX5706" s="97"/>
    </row>
    <row r="5707" spans="102:102" s="96" customFormat="1">
      <c r="CX5707" s="97"/>
    </row>
    <row r="5708" spans="102:102" s="96" customFormat="1">
      <c r="CX5708" s="97"/>
    </row>
    <row r="5709" spans="102:102" s="96" customFormat="1">
      <c r="CX5709" s="97"/>
    </row>
    <row r="5710" spans="102:102" s="96" customFormat="1">
      <c r="CX5710" s="97"/>
    </row>
    <row r="5711" spans="102:102" s="96" customFormat="1">
      <c r="CX5711" s="97"/>
    </row>
    <row r="5712" spans="102:102" s="96" customFormat="1">
      <c r="CX5712" s="97"/>
    </row>
    <row r="5713" spans="102:102" s="96" customFormat="1">
      <c r="CX5713" s="97"/>
    </row>
    <row r="5714" spans="102:102" s="96" customFormat="1">
      <c r="CX5714" s="97"/>
    </row>
    <row r="5715" spans="102:102" s="96" customFormat="1">
      <c r="CX5715" s="97"/>
    </row>
    <row r="5716" spans="102:102" s="96" customFormat="1">
      <c r="CX5716" s="97"/>
    </row>
    <row r="5717" spans="102:102" s="96" customFormat="1">
      <c r="CX5717" s="97"/>
    </row>
    <row r="5718" spans="102:102" s="96" customFormat="1">
      <c r="CX5718" s="97"/>
    </row>
    <row r="5719" spans="102:102" s="96" customFormat="1">
      <c r="CX5719" s="97"/>
    </row>
    <row r="5720" spans="102:102" s="96" customFormat="1">
      <c r="CX5720" s="97"/>
    </row>
    <row r="5721" spans="102:102" s="96" customFormat="1">
      <c r="CX5721" s="97"/>
    </row>
    <row r="5722" spans="102:102" s="96" customFormat="1">
      <c r="CX5722" s="97"/>
    </row>
    <row r="5723" spans="102:102" s="96" customFormat="1">
      <c r="CX5723" s="97"/>
    </row>
    <row r="5724" spans="102:102" s="96" customFormat="1">
      <c r="CX5724" s="97"/>
    </row>
    <row r="5725" spans="102:102" s="96" customFormat="1">
      <c r="CX5725" s="97"/>
    </row>
    <row r="5726" spans="102:102" s="96" customFormat="1">
      <c r="CX5726" s="97"/>
    </row>
    <row r="5727" spans="102:102" s="96" customFormat="1">
      <c r="CX5727" s="97"/>
    </row>
    <row r="5728" spans="102:102" s="96" customFormat="1">
      <c r="CX5728" s="97"/>
    </row>
    <row r="5729" spans="102:102" s="96" customFormat="1">
      <c r="CX5729" s="97"/>
    </row>
    <row r="5730" spans="102:102" s="96" customFormat="1">
      <c r="CX5730" s="97"/>
    </row>
    <row r="5731" spans="102:102" s="96" customFormat="1">
      <c r="CX5731" s="97"/>
    </row>
    <row r="5732" spans="102:102" s="96" customFormat="1">
      <c r="CX5732" s="97"/>
    </row>
    <row r="5733" spans="102:102" s="96" customFormat="1">
      <c r="CX5733" s="97"/>
    </row>
    <row r="5734" spans="102:102" s="96" customFormat="1">
      <c r="CX5734" s="97"/>
    </row>
    <row r="5735" spans="102:102" s="96" customFormat="1">
      <c r="CX5735" s="97"/>
    </row>
    <row r="5736" spans="102:102" s="96" customFormat="1">
      <c r="CX5736" s="97"/>
    </row>
    <row r="5737" spans="102:102" s="96" customFormat="1">
      <c r="CX5737" s="97"/>
    </row>
    <row r="5738" spans="102:102" s="96" customFormat="1">
      <c r="CX5738" s="97"/>
    </row>
    <row r="5739" spans="102:102" s="96" customFormat="1">
      <c r="CX5739" s="97"/>
    </row>
    <row r="5740" spans="102:102" s="96" customFormat="1">
      <c r="CX5740" s="97"/>
    </row>
    <row r="5741" spans="102:102" s="96" customFormat="1">
      <c r="CX5741" s="97"/>
    </row>
    <row r="5742" spans="102:102" s="96" customFormat="1">
      <c r="CX5742" s="97"/>
    </row>
    <row r="5743" spans="102:102" s="96" customFormat="1">
      <c r="CX5743" s="97"/>
    </row>
    <row r="5744" spans="102:102" s="96" customFormat="1">
      <c r="CX5744" s="97"/>
    </row>
    <row r="5745" spans="102:102" s="96" customFormat="1">
      <c r="CX5745" s="97"/>
    </row>
    <row r="5746" spans="102:102" s="96" customFormat="1">
      <c r="CX5746" s="97"/>
    </row>
    <row r="5747" spans="102:102" s="96" customFormat="1">
      <c r="CX5747" s="97"/>
    </row>
    <row r="5748" spans="102:102" s="96" customFormat="1">
      <c r="CX5748" s="97"/>
    </row>
    <row r="5749" spans="102:102" s="96" customFormat="1">
      <c r="CX5749" s="97"/>
    </row>
    <row r="5750" spans="102:102" s="96" customFormat="1">
      <c r="CX5750" s="97"/>
    </row>
    <row r="5751" spans="102:102" s="96" customFormat="1">
      <c r="CX5751" s="97"/>
    </row>
    <row r="5752" spans="102:102" s="96" customFormat="1">
      <c r="CX5752" s="97"/>
    </row>
    <row r="5753" spans="102:102" s="96" customFormat="1">
      <c r="CX5753" s="97"/>
    </row>
    <row r="5754" spans="102:102" s="96" customFormat="1">
      <c r="CX5754" s="97"/>
    </row>
    <row r="5755" spans="102:102" s="96" customFormat="1">
      <c r="CX5755" s="97"/>
    </row>
    <row r="5756" spans="102:102" s="96" customFormat="1">
      <c r="CX5756" s="97"/>
    </row>
    <row r="5757" spans="102:102" s="96" customFormat="1">
      <c r="CX5757" s="97"/>
    </row>
    <row r="5758" spans="102:102" s="96" customFormat="1">
      <c r="CX5758" s="97"/>
    </row>
    <row r="5759" spans="102:102" s="96" customFormat="1">
      <c r="CX5759" s="97"/>
    </row>
    <row r="5760" spans="102:102" s="96" customFormat="1">
      <c r="CX5760" s="97"/>
    </row>
    <row r="5761" spans="102:102" s="96" customFormat="1">
      <c r="CX5761" s="97"/>
    </row>
    <row r="5762" spans="102:102" s="96" customFormat="1">
      <c r="CX5762" s="97"/>
    </row>
    <row r="5763" spans="102:102" s="96" customFormat="1">
      <c r="CX5763" s="97"/>
    </row>
    <row r="5764" spans="102:102" s="96" customFormat="1">
      <c r="CX5764" s="97"/>
    </row>
    <row r="5765" spans="102:102" s="96" customFormat="1">
      <c r="CX5765" s="97"/>
    </row>
    <row r="5766" spans="102:102" s="96" customFormat="1">
      <c r="CX5766" s="97"/>
    </row>
    <row r="5767" spans="102:102" s="96" customFormat="1">
      <c r="CX5767" s="97"/>
    </row>
    <row r="5768" spans="102:102" s="96" customFormat="1">
      <c r="CX5768" s="97"/>
    </row>
    <row r="5769" spans="102:102" s="96" customFormat="1">
      <c r="CX5769" s="97"/>
    </row>
    <row r="5770" spans="102:102" s="96" customFormat="1">
      <c r="CX5770" s="97"/>
    </row>
    <row r="5771" spans="102:102" s="96" customFormat="1">
      <c r="CX5771" s="97"/>
    </row>
    <row r="5772" spans="102:102" s="96" customFormat="1">
      <c r="CX5772" s="97"/>
    </row>
    <row r="5773" spans="102:102" s="96" customFormat="1">
      <c r="CX5773" s="97"/>
    </row>
    <row r="5774" spans="102:102" s="96" customFormat="1">
      <c r="CX5774" s="97"/>
    </row>
    <row r="5775" spans="102:102" s="96" customFormat="1">
      <c r="CX5775" s="97"/>
    </row>
    <row r="5776" spans="102:102" s="96" customFormat="1">
      <c r="CX5776" s="97"/>
    </row>
    <row r="5777" spans="102:102" s="96" customFormat="1">
      <c r="CX5777" s="97"/>
    </row>
    <row r="5778" spans="102:102" s="96" customFormat="1">
      <c r="CX5778" s="97"/>
    </row>
    <row r="5779" spans="102:102" s="96" customFormat="1">
      <c r="CX5779" s="97"/>
    </row>
    <row r="5780" spans="102:102" s="96" customFormat="1">
      <c r="CX5780" s="97"/>
    </row>
    <row r="5781" spans="102:102" s="96" customFormat="1">
      <c r="CX5781" s="97"/>
    </row>
    <row r="5782" spans="102:102" s="96" customFormat="1">
      <c r="CX5782" s="97"/>
    </row>
    <row r="5783" spans="102:102" s="96" customFormat="1">
      <c r="CX5783" s="97"/>
    </row>
    <row r="5784" spans="102:102" s="96" customFormat="1">
      <c r="CX5784" s="97"/>
    </row>
    <row r="5785" spans="102:102" s="96" customFormat="1">
      <c r="CX5785" s="97"/>
    </row>
    <row r="5786" spans="102:102" s="96" customFormat="1">
      <c r="CX5786" s="97"/>
    </row>
    <row r="5787" spans="102:102" s="96" customFormat="1">
      <c r="CX5787" s="97"/>
    </row>
    <row r="5788" spans="102:102" s="96" customFormat="1">
      <c r="CX5788" s="97"/>
    </row>
    <row r="5789" spans="102:102" s="96" customFormat="1">
      <c r="CX5789" s="97"/>
    </row>
    <row r="5790" spans="102:102" s="96" customFormat="1">
      <c r="CX5790" s="97"/>
    </row>
    <row r="5791" spans="102:102" s="96" customFormat="1">
      <c r="CX5791" s="97"/>
    </row>
    <row r="5792" spans="102:102" s="96" customFormat="1">
      <c r="CX5792" s="97"/>
    </row>
    <row r="5793" spans="102:102" s="96" customFormat="1">
      <c r="CX5793" s="97"/>
    </row>
    <row r="5794" spans="102:102" s="96" customFormat="1">
      <c r="CX5794" s="97"/>
    </row>
    <row r="5795" spans="102:102" s="96" customFormat="1">
      <c r="CX5795" s="97"/>
    </row>
    <row r="5796" spans="102:102" s="96" customFormat="1">
      <c r="CX5796" s="97"/>
    </row>
    <row r="5797" spans="102:102" s="96" customFormat="1">
      <c r="CX5797" s="97"/>
    </row>
    <row r="5798" spans="102:102" s="96" customFormat="1">
      <c r="CX5798" s="97"/>
    </row>
    <row r="5799" spans="102:102" s="96" customFormat="1">
      <c r="CX5799" s="97"/>
    </row>
    <row r="5800" spans="102:102" s="96" customFormat="1">
      <c r="CX5800" s="97"/>
    </row>
    <row r="5801" spans="102:102" s="96" customFormat="1">
      <c r="CX5801" s="97"/>
    </row>
    <row r="5802" spans="102:102" s="96" customFormat="1">
      <c r="CX5802" s="97"/>
    </row>
    <row r="5803" spans="102:102" s="96" customFormat="1">
      <c r="CX5803" s="97"/>
    </row>
    <row r="5804" spans="102:102" s="96" customFormat="1">
      <c r="CX5804" s="97"/>
    </row>
    <row r="5805" spans="102:102" s="96" customFormat="1">
      <c r="CX5805" s="97"/>
    </row>
    <row r="5806" spans="102:102" s="96" customFormat="1">
      <c r="CX5806" s="97"/>
    </row>
    <row r="5807" spans="102:102" s="96" customFormat="1">
      <c r="CX5807" s="97"/>
    </row>
    <row r="5808" spans="102:102" s="96" customFormat="1">
      <c r="CX5808" s="97"/>
    </row>
    <row r="5809" spans="102:102" s="96" customFormat="1">
      <c r="CX5809" s="97"/>
    </row>
    <row r="5810" spans="102:102" s="96" customFormat="1">
      <c r="CX5810" s="97"/>
    </row>
    <row r="5811" spans="102:102" s="96" customFormat="1">
      <c r="CX5811" s="97"/>
    </row>
    <row r="5812" spans="102:102" s="96" customFormat="1">
      <c r="CX5812" s="97"/>
    </row>
    <row r="5813" spans="102:102" s="96" customFormat="1">
      <c r="CX5813" s="97"/>
    </row>
    <row r="5814" spans="102:102" s="96" customFormat="1">
      <c r="CX5814" s="97"/>
    </row>
    <row r="5815" spans="102:102" s="96" customFormat="1">
      <c r="CX5815" s="97"/>
    </row>
    <row r="5816" spans="102:102" s="96" customFormat="1">
      <c r="CX5816" s="97"/>
    </row>
    <row r="5817" spans="102:102" s="96" customFormat="1">
      <c r="CX5817" s="97"/>
    </row>
    <row r="5818" spans="102:102" s="96" customFormat="1">
      <c r="CX5818" s="97"/>
    </row>
    <row r="5819" spans="102:102" s="96" customFormat="1">
      <c r="CX5819" s="97"/>
    </row>
    <row r="5820" spans="102:102" s="96" customFormat="1">
      <c r="CX5820" s="97"/>
    </row>
    <row r="5821" spans="102:102" s="96" customFormat="1">
      <c r="CX5821" s="97"/>
    </row>
    <row r="5822" spans="102:102" s="96" customFormat="1">
      <c r="CX5822" s="97"/>
    </row>
    <row r="5823" spans="102:102" s="96" customFormat="1">
      <c r="CX5823" s="97"/>
    </row>
    <row r="5824" spans="102:102" s="96" customFormat="1">
      <c r="CX5824" s="97"/>
    </row>
    <row r="5825" spans="102:102" s="96" customFormat="1">
      <c r="CX5825" s="97"/>
    </row>
    <row r="5826" spans="102:102" s="96" customFormat="1">
      <c r="CX5826" s="97"/>
    </row>
    <row r="5827" spans="102:102" s="96" customFormat="1">
      <c r="CX5827" s="97"/>
    </row>
    <row r="5828" spans="102:102" s="96" customFormat="1">
      <c r="CX5828" s="97"/>
    </row>
    <row r="5829" spans="102:102" s="96" customFormat="1">
      <c r="CX5829" s="97"/>
    </row>
    <row r="5830" spans="102:102" s="96" customFormat="1">
      <c r="CX5830" s="97"/>
    </row>
    <row r="5831" spans="102:102" s="96" customFormat="1">
      <c r="CX5831" s="97"/>
    </row>
    <row r="5832" spans="102:102" s="96" customFormat="1">
      <c r="CX5832" s="97"/>
    </row>
    <row r="5833" spans="102:102" s="96" customFormat="1">
      <c r="CX5833" s="97"/>
    </row>
    <row r="5834" spans="102:102" s="96" customFormat="1">
      <c r="CX5834" s="97"/>
    </row>
    <row r="5835" spans="102:102" s="96" customFormat="1">
      <c r="CX5835" s="97"/>
    </row>
    <row r="5836" spans="102:102" s="96" customFormat="1">
      <c r="CX5836" s="97"/>
    </row>
    <row r="5837" spans="102:102" s="96" customFormat="1">
      <c r="CX5837" s="97"/>
    </row>
    <row r="5838" spans="102:102" s="96" customFormat="1">
      <c r="CX5838" s="97"/>
    </row>
    <row r="5839" spans="102:102" s="96" customFormat="1">
      <c r="CX5839" s="97"/>
    </row>
    <row r="5840" spans="102:102" s="96" customFormat="1">
      <c r="CX5840" s="97"/>
    </row>
    <row r="5841" spans="102:102" s="96" customFormat="1">
      <c r="CX5841" s="97"/>
    </row>
    <row r="5842" spans="102:102" s="96" customFormat="1">
      <c r="CX5842" s="97"/>
    </row>
    <row r="5843" spans="102:102" s="96" customFormat="1">
      <c r="CX5843" s="97"/>
    </row>
    <row r="5844" spans="102:102" s="96" customFormat="1">
      <c r="CX5844" s="97"/>
    </row>
    <row r="5845" spans="102:102" s="96" customFormat="1">
      <c r="CX5845" s="97"/>
    </row>
    <row r="5846" spans="102:102" s="96" customFormat="1">
      <c r="CX5846" s="97"/>
    </row>
    <row r="5847" spans="102:102" s="96" customFormat="1">
      <c r="CX5847" s="97"/>
    </row>
    <row r="5848" spans="102:102" s="96" customFormat="1">
      <c r="CX5848" s="97"/>
    </row>
    <row r="5849" spans="102:102" s="96" customFormat="1">
      <c r="CX5849" s="97"/>
    </row>
    <row r="5850" spans="102:102" s="96" customFormat="1">
      <c r="CX5850" s="97"/>
    </row>
    <row r="5851" spans="102:102" s="96" customFormat="1">
      <c r="CX5851" s="97"/>
    </row>
    <row r="5852" spans="102:102" s="96" customFormat="1">
      <c r="CX5852" s="97"/>
    </row>
    <row r="5853" spans="102:102" s="96" customFormat="1">
      <c r="CX5853" s="97"/>
    </row>
    <row r="5854" spans="102:102" s="96" customFormat="1">
      <c r="CX5854" s="97"/>
    </row>
    <row r="5855" spans="102:102" s="96" customFormat="1">
      <c r="CX5855" s="97"/>
    </row>
    <row r="5856" spans="102:102" s="96" customFormat="1">
      <c r="CX5856" s="97"/>
    </row>
    <row r="5857" spans="102:102" s="96" customFormat="1">
      <c r="CX5857" s="97"/>
    </row>
    <row r="5858" spans="102:102" s="96" customFormat="1">
      <c r="CX5858" s="97"/>
    </row>
    <row r="5859" spans="102:102" s="96" customFormat="1">
      <c r="CX5859" s="97"/>
    </row>
    <row r="5860" spans="102:102" s="96" customFormat="1">
      <c r="CX5860" s="97"/>
    </row>
    <row r="5861" spans="102:102" s="96" customFormat="1">
      <c r="CX5861" s="97"/>
    </row>
    <row r="5862" spans="102:102" s="96" customFormat="1">
      <c r="CX5862" s="97"/>
    </row>
    <row r="5863" spans="102:102" s="96" customFormat="1">
      <c r="CX5863" s="97"/>
    </row>
    <row r="5864" spans="102:102" s="96" customFormat="1">
      <c r="CX5864" s="97"/>
    </row>
    <row r="5865" spans="102:102" s="96" customFormat="1">
      <c r="CX5865" s="97"/>
    </row>
    <row r="5866" spans="102:102" s="96" customFormat="1">
      <c r="CX5866" s="97"/>
    </row>
    <row r="5867" spans="102:102" s="96" customFormat="1">
      <c r="CX5867" s="97"/>
    </row>
    <row r="5868" spans="102:102" s="96" customFormat="1">
      <c r="CX5868" s="97"/>
    </row>
    <row r="5869" spans="102:102" s="96" customFormat="1">
      <c r="CX5869" s="97"/>
    </row>
    <row r="5870" spans="102:102" s="96" customFormat="1">
      <c r="CX5870" s="97"/>
    </row>
    <row r="5871" spans="102:102" s="96" customFormat="1">
      <c r="CX5871" s="97"/>
    </row>
    <row r="5872" spans="102:102" s="96" customFormat="1">
      <c r="CX5872" s="97"/>
    </row>
    <row r="5873" spans="102:102" s="96" customFormat="1">
      <c r="CX5873" s="97"/>
    </row>
    <row r="5874" spans="102:102" s="96" customFormat="1">
      <c r="CX5874" s="97"/>
    </row>
    <row r="5875" spans="102:102" s="96" customFormat="1">
      <c r="CX5875" s="97"/>
    </row>
    <row r="5876" spans="102:102" s="96" customFormat="1">
      <c r="CX5876" s="97"/>
    </row>
    <row r="5877" spans="102:102" s="96" customFormat="1">
      <c r="CX5877" s="97"/>
    </row>
    <row r="5878" spans="102:102" s="96" customFormat="1">
      <c r="CX5878" s="97"/>
    </row>
    <row r="5879" spans="102:102" s="96" customFormat="1">
      <c r="CX5879" s="97"/>
    </row>
    <row r="5880" spans="102:102" s="96" customFormat="1">
      <c r="CX5880" s="97"/>
    </row>
    <row r="5881" spans="102:102" s="96" customFormat="1">
      <c r="CX5881" s="97"/>
    </row>
    <row r="5882" spans="102:102" s="96" customFormat="1">
      <c r="CX5882" s="97"/>
    </row>
    <row r="5883" spans="102:102" s="96" customFormat="1">
      <c r="CX5883" s="97"/>
    </row>
    <row r="5884" spans="102:102" s="96" customFormat="1">
      <c r="CX5884" s="97"/>
    </row>
    <row r="5885" spans="102:102" s="96" customFormat="1">
      <c r="CX5885" s="97"/>
    </row>
    <row r="5886" spans="102:102" s="96" customFormat="1">
      <c r="CX5886" s="97"/>
    </row>
    <row r="5887" spans="102:102" s="96" customFormat="1">
      <c r="CX5887" s="97"/>
    </row>
    <row r="5888" spans="102:102" s="96" customFormat="1">
      <c r="CX5888" s="97"/>
    </row>
    <row r="5889" spans="102:102" s="96" customFormat="1">
      <c r="CX5889" s="97"/>
    </row>
    <row r="5890" spans="102:102" s="96" customFormat="1">
      <c r="CX5890" s="97"/>
    </row>
    <row r="5891" spans="102:102" s="96" customFormat="1">
      <c r="CX5891" s="97"/>
    </row>
    <row r="5892" spans="102:102" s="96" customFormat="1">
      <c r="CX5892" s="97"/>
    </row>
    <row r="5893" spans="102:102" s="96" customFormat="1">
      <c r="CX5893" s="97"/>
    </row>
    <row r="5894" spans="102:102" s="96" customFormat="1">
      <c r="CX5894" s="97"/>
    </row>
    <row r="5895" spans="102:102" s="96" customFormat="1">
      <c r="CX5895" s="97"/>
    </row>
    <row r="5896" spans="102:102" s="96" customFormat="1">
      <c r="CX5896" s="97"/>
    </row>
    <row r="5897" spans="102:102" s="96" customFormat="1">
      <c r="CX5897" s="97"/>
    </row>
    <row r="5898" spans="102:102" s="96" customFormat="1">
      <c r="CX5898" s="97"/>
    </row>
    <row r="5899" spans="102:102" s="96" customFormat="1">
      <c r="CX5899" s="97"/>
    </row>
    <row r="5900" spans="102:102" s="96" customFormat="1">
      <c r="CX5900" s="97"/>
    </row>
    <row r="5901" spans="102:102" s="96" customFormat="1">
      <c r="CX5901" s="97"/>
    </row>
    <row r="5902" spans="102:102" s="96" customFormat="1">
      <c r="CX5902" s="97"/>
    </row>
    <row r="5903" spans="102:102" s="96" customFormat="1">
      <c r="CX5903" s="97"/>
    </row>
    <row r="5904" spans="102:102" s="96" customFormat="1">
      <c r="CX5904" s="97"/>
    </row>
    <row r="5905" spans="102:102" s="96" customFormat="1">
      <c r="CX5905" s="97"/>
    </row>
    <row r="5906" spans="102:102" s="96" customFormat="1">
      <c r="CX5906" s="97"/>
    </row>
    <row r="5907" spans="102:102" s="96" customFormat="1">
      <c r="CX5907" s="97"/>
    </row>
    <row r="5908" spans="102:102" s="96" customFormat="1">
      <c r="CX5908" s="97"/>
    </row>
    <row r="5909" spans="102:102" s="96" customFormat="1">
      <c r="CX5909" s="97"/>
    </row>
    <row r="5910" spans="102:102" s="96" customFormat="1">
      <c r="CX5910" s="97"/>
    </row>
    <row r="5911" spans="102:102" s="96" customFormat="1">
      <c r="CX5911" s="97"/>
    </row>
    <row r="5912" spans="102:102" s="96" customFormat="1">
      <c r="CX5912" s="97"/>
    </row>
    <row r="5913" spans="102:102" s="96" customFormat="1">
      <c r="CX5913" s="97"/>
    </row>
    <row r="5914" spans="102:102" s="96" customFormat="1">
      <c r="CX5914" s="97"/>
    </row>
    <row r="5915" spans="102:102" s="96" customFormat="1">
      <c r="CX5915" s="97"/>
    </row>
    <row r="5916" spans="102:102" s="96" customFormat="1">
      <c r="CX5916" s="97"/>
    </row>
    <row r="5917" spans="102:102" s="96" customFormat="1">
      <c r="CX5917" s="97"/>
    </row>
    <row r="5918" spans="102:102" s="96" customFormat="1">
      <c r="CX5918" s="97"/>
    </row>
    <row r="5919" spans="102:102" s="96" customFormat="1">
      <c r="CX5919" s="97"/>
    </row>
    <row r="5920" spans="102:102" s="96" customFormat="1">
      <c r="CX5920" s="97"/>
    </row>
    <row r="5921" spans="102:102" s="96" customFormat="1">
      <c r="CX5921" s="97"/>
    </row>
    <row r="5922" spans="102:102" s="96" customFormat="1">
      <c r="CX5922" s="97"/>
    </row>
    <row r="5923" spans="102:102" s="96" customFormat="1">
      <c r="CX5923" s="97"/>
    </row>
    <row r="5924" spans="102:102" s="96" customFormat="1">
      <c r="CX5924" s="97"/>
    </row>
    <row r="5925" spans="102:102" s="96" customFormat="1">
      <c r="CX5925" s="97"/>
    </row>
    <row r="5926" spans="102:102" s="96" customFormat="1">
      <c r="CX5926" s="97"/>
    </row>
    <row r="5927" spans="102:102" s="96" customFormat="1">
      <c r="CX5927" s="97"/>
    </row>
    <row r="5928" spans="102:102" s="96" customFormat="1">
      <c r="CX5928" s="97"/>
    </row>
    <row r="5929" spans="102:102" s="96" customFormat="1">
      <c r="CX5929" s="97"/>
    </row>
    <row r="5930" spans="102:102" s="96" customFormat="1">
      <c r="CX5930" s="97"/>
    </row>
    <row r="5931" spans="102:102" s="96" customFormat="1">
      <c r="CX5931" s="97"/>
    </row>
    <row r="5932" spans="102:102" s="96" customFormat="1">
      <c r="CX5932" s="97"/>
    </row>
    <row r="5933" spans="102:102" s="96" customFormat="1">
      <c r="CX5933" s="97"/>
    </row>
    <row r="5934" spans="102:102" s="96" customFormat="1">
      <c r="CX5934" s="97"/>
    </row>
    <row r="5935" spans="102:102" s="96" customFormat="1">
      <c r="CX5935" s="97"/>
    </row>
    <row r="5936" spans="102:102" s="96" customFormat="1">
      <c r="CX5936" s="97"/>
    </row>
    <row r="5937" spans="102:102" s="96" customFormat="1">
      <c r="CX5937" s="97"/>
    </row>
    <row r="5938" spans="102:102" s="96" customFormat="1">
      <c r="CX5938" s="97"/>
    </row>
    <row r="5939" spans="102:102" s="96" customFormat="1">
      <c r="CX5939" s="97"/>
    </row>
    <row r="5940" spans="102:102" s="96" customFormat="1">
      <c r="CX5940" s="97"/>
    </row>
    <row r="5941" spans="102:102" s="96" customFormat="1">
      <c r="CX5941" s="97"/>
    </row>
    <row r="5942" spans="102:102" s="96" customFormat="1">
      <c r="CX5942" s="97"/>
    </row>
    <row r="5943" spans="102:102" s="96" customFormat="1">
      <c r="CX5943" s="97"/>
    </row>
    <row r="5944" spans="102:102" s="96" customFormat="1">
      <c r="CX5944" s="97"/>
    </row>
    <row r="5945" spans="102:102" s="96" customFormat="1">
      <c r="CX5945" s="97"/>
    </row>
    <row r="5946" spans="102:102" s="96" customFormat="1">
      <c r="CX5946" s="97"/>
    </row>
    <row r="5947" spans="102:102" s="96" customFormat="1">
      <c r="CX5947" s="97"/>
    </row>
    <row r="5948" spans="102:102" s="96" customFormat="1">
      <c r="CX5948" s="97"/>
    </row>
    <row r="5949" spans="102:102" s="96" customFormat="1">
      <c r="CX5949" s="97"/>
    </row>
    <row r="5950" spans="102:102" s="96" customFormat="1">
      <c r="CX5950" s="97"/>
    </row>
    <row r="5951" spans="102:102" s="96" customFormat="1">
      <c r="CX5951" s="97"/>
    </row>
    <row r="5952" spans="102:102" s="96" customFormat="1">
      <c r="CX5952" s="97"/>
    </row>
    <row r="5953" spans="102:102" s="96" customFormat="1">
      <c r="CX5953" s="97"/>
    </row>
    <row r="5954" spans="102:102" s="96" customFormat="1">
      <c r="CX5954" s="97"/>
    </row>
    <row r="5955" spans="102:102" s="96" customFormat="1">
      <c r="CX5955" s="97"/>
    </row>
    <row r="5956" spans="102:102" s="96" customFormat="1">
      <c r="CX5956" s="97"/>
    </row>
    <row r="5957" spans="102:102" s="96" customFormat="1">
      <c r="CX5957" s="97"/>
    </row>
    <row r="5958" spans="102:102" s="96" customFormat="1">
      <c r="CX5958" s="97"/>
    </row>
    <row r="5959" spans="102:102" s="96" customFormat="1">
      <c r="CX5959" s="97"/>
    </row>
    <row r="5960" spans="102:102" s="96" customFormat="1">
      <c r="CX5960" s="97"/>
    </row>
    <row r="5961" spans="102:102" s="96" customFormat="1">
      <c r="CX5961" s="97"/>
    </row>
    <row r="5962" spans="102:102" s="96" customFormat="1">
      <c r="CX5962" s="97"/>
    </row>
    <row r="5963" spans="102:102" s="96" customFormat="1">
      <c r="CX5963" s="97"/>
    </row>
    <row r="5964" spans="102:102" s="96" customFormat="1">
      <c r="CX5964" s="97"/>
    </row>
    <row r="5965" spans="102:102" s="96" customFormat="1">
      <c r="CX5965" s="97"/>
    </row>
    <row r="5966" spans="102:102" s="96" customFormat="1">
      <c r="CX5966" s="97"/>
    </row>
    <row r="5967" spans="102:102" s="96" customFormat="1">
      <c r="CX5967" s="97"/>
    </row>
    <row r="5968" spans="102:102" s="96" customFormat="1">
      <c r="CX5968" s="97"/>
    </row>
    <row r="5969" spans="102:102" s="96" customFormat="1">
      <c r="CX5969" s="97"/>
    </row>
    <row r="5970" spans="102:102" s="96" customFormat="1">
      <c r="CX5970" s="97"/>
    </row>
    <row r="5971" spans="102:102" s="96" customFormat="1">
      <c r="CX5971" s="97"/>
    </row>
    <row r="5972" spans="102:102" s="96" customFormat="1">
      <c r="CX5972" s="97"/>
    </row>
    <row r="5973" spans="102:102" s="96" customFormat="1">
      <c r="CX5973" s="97"/>
    </row>
    <row r="5974" spans="102:102" s="96" customFormat="1">
      <c r="CX5974" s="97"/>
    </row>
    <row r="5975" spans="102:102" s="96" customFormat="1">
      <c r="CX5975" s="97"/>
    </row>
    <row r="5976" spans="102:102" s="96" customFormat="1">
      <c r="CX5976" s="97"/>
    </row>
    <row r="5977" spans="102:102" s="96" customFormat="1">
      <c r="CX5977" s="97"/>
    </row>
    <row r="5978" spans="102:102" s="96" customFormat="1">
      <c r="CX5978" s="97"/>
    </row>
    <row r="5979" spans="102:102" s="96" customFormat="1">
      <c r="CX5979" s="97"/>
    </row>
    <row r="5980" spans="102:102" s="96" customFormat="1">
      <c r="CX5980" s="97"/>
    </row>
    <row r="5981" spans="102:102" s="96" customFormat="1">
      <c r="CX5981" s="97"/>
    </row>
    <row r="5982" spans="102:102" s="96" customFormat="1">
      <c r="CX5982" s="97"/>
    </row>
    <row r="5983" spans="102:102" s="96" customFormat="1">
      <c r="CX5983" s="97"/>
    </row>
    <row r="5984" spans="102:102" s="96" customFormat="1">
      <c r="CX5984" s="97"/>
    </row>
    <row r="5985" spans="102:102" s="96" customFormat="1">
      <c r="CX5985" s="97"/>
    </row>
    <row r="5986" spans="102:102" s="96" customFormat="1">
      <c r="CX5986" s="97"/>
    </row>
    <row r="5987" spans="102:102" s="96" customFormat="1">
      <c r="CX5987" s="97"/>
    </row>
    <row r="5988" spans="102:102" s="96" customFormat="1">
      <c r="CX5988" s="97"/>
    </row>
    <row r="5989" spans="102:102" s="96" customFormat="1">
      <c r="CX5989" s="97"/>
    </row>
    <row r="5990" spans="102:102" s="96" customFormat="1">
      <c r="CX5990" s="97"/>
    </row>
    <row r="5991" spans="102:102" s="96" customFormat="1">
      <c r="CX5991" s="97"/>
    </row>
    <row r="5992" spans="102:102" s="96" customFormat="1">
      <c r="CX5992" s="97"/>
    </row>
    <row r="5993" spans="102:102" s="96" customFormat="1">
      <c r="CX5993" s="97"/>
    </row>
    <row r="5994" spans="102:102" s="96" customFormat="1">
      <c r="CX5994" s="97"/>
    </row>
    <row r="5995" spans="102:102" s="96" customFormat="1">
      <c r="CX5995" s="97"/>
    </row>
    <row r="5996" spans="102:102" s="96" customFormat="1">
      <c r="CX5996" s="97"/>
    </row>
    <row r="5997" spans="102:102" s="96" customFormat="1">
      <c r="CX5997" s="97"/>
    </row>
    <row r="5998" spans="102:102" s="96" customFormat="1">
      <c r="CX5998" s="97"/>
    </row>
    <row r="5999" spans="102:102" s="96" customFormat="1">
      <c r="CX5999" s="97"/>
    </row>
    <row r="6000" spans="102:102" s="96" customFormat="1">
      <c r="CX6000" s="97"/>
    </row>
    <row r="6001" spans="102:102" s="96" customFormat="1">
      <c r="CX6001" s="97"/>
    </row>
    <row r="6002" spans="102:102" s="96" customFormat="1">
      <c r="CX6002" s="97"/>
    </row>
    <row r="6003" spans="102:102" s="96" customFormat="1">
      <c r="CX6003" s="97"/>
    </row>
    <row r="6004" spans="102:102" s="96" customFormat="1">
      <c r="CX6004" s="97"/>
    </row>
    <row r="6005" spans="102:102" s="96" customFormat="1">
      <c r="CX6005" s="97"/>
    </row>
    <row r="6006" spans="102:102" s="96" customFormat="1">
      <c r="CX6006" s="97"/>
    </row>
    <row r="6007" spans="102:102" s="96" customFormat="1">
      <c r="CX6007" s="97"/>
    </row>
    <row r="6008" spans="102:102" s="96" customFormat="1">
      <c r="CX6008" s="97"/>
    </row>
    <row r="6009" spans="102:102" s="96" customFormat="1">
      <c r="CX6009" s="97"/>
    </row>
    <row r="6010" spans="102:102" s="96" customFormat="1">
      <c r="CX6010" s="97"/>
    </row>
    <row r="6011" spans="102:102" s="96" customFormat="1">
      <c r="CX6011" s="97"/>
    </row>
    <row r="6012" spans="102:102" s="96" customFormat="1">
      <c r="CX6012" s="97"/>
    </row>
    <row r="6013" spans="102:102" s="96" customFormat="1">
      <c r="CX6013" s="97"/>
    </row>
    <row r="6014" spans="102:102" s="96" customFormat="1">
      <c r="CX6014" s="97"/>
    </row>
    <row r="6015" spans="102:102" s="96" customFormat="1">
      <c r="CX6015" s="97"/>
    </row>
    <row r="6016" spans="102:102" s="96" customFormat="1">
      <c r="CX6016" s="97"/>
    </row>
    <row r="6017" spans="102:102" s="96" customFormat="1">
      <c r="CX6017" s="97"/>
    </row>
    <row r="6018" spans="102:102" s="96" customFormat="1">
      <c r="CX6018" s="97"/>
    </row>
    <row r="6019" spans="102:102" s="96" customFormat="1">
      <c r="CX6019" s="97"/>
    </row>
    <row r="6020" spans="102:102" s="96" customFormat="1">
      <c r="CX6020" s="97"/>
    </row>
    <row r="6021" spans="102:102" s="96" customFormat="1">
      <c r="CX6021" s="97"/>
    </row>
    <row r="6022" spans="102:102" s="96" customFormat="1">
      <c r="CX6022" s="97"/>
    </row>
    <row r="6023" spans="102:102" s="96" customFormat="1">
      <c r="CX6023" s="97"/>
    </row>
    <row r="6024" spans="102:102" s="96" customFormat="1">
      <c r="CX6024" s="97"/>
    </row>
    <row r="6025" spans="102:102" s="96" customFormat="1">
      <c r="CX6025" s="97"/>
    </row>
    <row r="6026" spans="102:102" s="96" customFormat="1">
      <c r="CX6026" s="97"/>
    </row>
    <row r="6027" spans="102:102" s="96" customFormat="1">
      <c r="CX6027" s="97"/>
    </row>
    <row r="6028" spans="102:102" s="96" customFormat="1">
      <c r="CX6028" s="97"/>
    </row>
    <row r="6029" spans="102:102" s="96" customFormat="1">
      <c r="CX6029" s="97"/>
    </row>
    <row r="6030" spans="102:102" s="96" customFormat="1">
      <c r="CX6030" s="97"/>
    </row>
    <row r="6031" spans="102:102" s="96" customFormat="1">
      <c r="CX6031" s="97"/>
    </row>
    <row r="6032" spans="102:102" s="96" customFormat="1">
      <c r="CX6032" s="97"/>
    </row>
    <row r="6033" spans="102:102" s="96" customFormat="1">
      <c r="CX6033" s="97"/>
    </row>
    <row r="6034" spans="102:102" s="96" customFormat="1">
      <c r="CX6034" s="97"/>
    </row>
    <row r="6035" spans="102:102" s="96" customFormat="1">
      <c r="CX6035" s="97"/>
    </row>
    <row r="6036" spans="102:102" s="96" customFormat="1">
      <c r="CX6036" s="97"/>
    </row>
    <row r="6037" spans="102:102" s="96" customFormat="1">
      <c r="CX6037" s="97"/>
    </row>
    <row r="6038" spans="102:102" s="96" customFormat="1">
      <c r="CX6038" s="97"/>
    </row>
    <row r="6039" spans="102:102" s="96" customFormat="1">
      <c r="CX6039" s="97"/>
    </row>
    <row r="6040" spans="102:102" s="96" customFormat="1">
      <c r="CX6040" s="97"/>
    </row>
    <row r="6041" spans="102:102" s="96" customFormat="1">
      <c r="CX6041" s="97"/>
    </row>
    <row r="6042" spans="102:102" s="96" customFormat="1">
      <c r="CX6042" s="97"/>
    </row>
    <row r="6043" spans="102:102" s="96" customFormat="1">
      <c r="CX6043" s="97"/>
    </row>
    <row r="6044" spans="102:102" s="96" customFormat="1">
      <c r="CX6044" s="97"/>
    </row>
    <row r="6045" spans="102:102" s="96" customFormat="1">
      <c r="CX6045" s="97"/>
    </row>
    <row r="6046" spans="102:102" s="96" customFormat="1">
      <c r="CX6046" s="97"/>
    </row>
    <row r="6047" spans="102:102" s="96" customFormat="1">
      <c r="CX6047" s="97"/>
    </row>
    <row r="6048" spans="102:102" s="96" customFormat="1">
      <c r="CX6048" s="97"/>
    </row>
    <row r="6049" spans="102:102" s="96" customFormat="1">
      <c r="CX6049" s="97"/>
    </row>
    <row r="6050" spans="102:102" s="96" customFormat="1">
      <c r="CX6050" s="97"/>
    </row>
    <row r="6051" spans="102:102" s="96" customFormat="1">
      <c r="CX6051" s="97"/>
    </row>
    <row r="6052" spans="102:102" s="96" customFormat="1">
      <c r="CX6052" s="97"/>
    </row>
    <row r="6053" spans="102:102" s="96" customFormat="1">
      <c r="CX6053" s="97"/>
    </row>
    <row r="6054" spans="102:102" s="96" customFormat="1">
      <c r="CX6054" s="97"/>
    </row>
    <row r="6055" spans="102:102" s="96" customFormat="1">
      <c r="CX6055" s="97"/>
    </row>
    <row r="6056" spans="102:102" s="96" customFormat="1">
      <c r="CX6056" s="97"/>
    </row>
    <row r="6057" spans="102:102" s="96" customFormat="1">
      <c r="CX6057" s="97"/>
    </row>
    <row r="6058" spans="102:102" s="96" customFormat="1">
      <c r="CX6058" s="97"/>
    </row>
    <row r="6059" spans="102:102" s="96" customFormat="1">
      <c r="CX6059" s="97"/>
    </row>
    <row r="6060" spans="102:102" s="96" customFormat="1">
      <c r="CX6060" s="97"/>
    </row>
    <row r="6061" spans="102:102" s="96" customFormat="1">
      <c r="CX6061" s="97"/>
    </row>
    <row r="6062" spans="102:102" s="96" customFormat="1">
      <c r="CX6062" s="97"/>
    </row>
    <row r="6063" spans="102:102" s="96" customFormat="1">
      <c r="CX6063" s="97"/>
    </row>
    <row r="6064" spans="102:102" s="96" customFormat="1">
      <c r="CX6064" s="97"/>
    </row>
    <row r="6065" spans="102:102" s="96" customFormat="1">
      <c r="CX6065" s="97"/>
    </row>
    <row r="6066" spans="102:102" s="96" customFormat="1">
      <c r="CX6066" s="97"/>
    </row>
    <row r="6067" spans="102:102" s="96" customFormat="1">
      <c r="CX6067" s="97"/>
    </row>
    <row r="6068" spans="102:102" s="96" customFormat="1">
      <c r="CX6068" s="97"/>
    </row>
    <row r="6069" spans="102:102" s="96" customFormat="1">
      <c r="CX6069" s="97"/>
    </row>
    <row r="6070" spans="102:102" s="96" customFormat="1">
      <c r="CX6070" s="97"/>
    </row>
    <row r="6071" spans="102:102" s="96" customFormat="1">
      <c r="CX6071" s="97"/>
    </row>
    <row r="6072" spans="102:102" s="96" customFormat="1">
      <c r="CX6072" s="97"/>
    </row>
    <row r="6073" spans="102:102" s="96" customFormat="1">
      <c r="CX6073" s="97"/>
    </row>
    <row r="6074" spans="102:102" s="96" customFormat="1">
      <c r="CX6074" s="97"/>
    </row>
    <row r="6075" spans="102:102" s="96" customFormat="1">
      <c r="CX6075" s="97"/>
    </row>
    <row r="6076" spans="102:102" s="96" customFormat="1">
      <c r="CX6076" s="97"/>
    </row>
    <row r="6077" spans="102:102" s="96" customFormat="1">
      <c r="CX6077" s="97"/>
    </row>
    <row r="6078" spans="102:102" s="96" customFormat="1">
      <c r="CX6078" s="97"/>
    </row>
    <row r="6079" spans="102:102" s="96" customFormat="1">
      <c r="CX6079" s="97"/>
    </row>
    <row r="6080" spans="102:102" s="96" customFormat="1">
      <c r="CX6080" s="97"/>
    </row>
    <row r="6081" spans="102:102" s="96" customFormat="1">
      <c r="CX6081" s="97"/>
    </row>
    <row r="6082" spans="102:102" s="96" customFormat="1">
      <c r="CX6082" s="97"/>
    </row>
    <row r="6083" spans="102:102" s="96" customFormat="1">
      <c r="CX6083" s="97"/>
    </row>
    <row r="6084" spans="102:102" s="96" customFormat="1">
      <c r="CX6084" s="97"/>
    </row>
    <row r="6085" spans="102:102" s="96" customFormat="1">
      <c r="CX6085" s="97"/>
    </row>
    <row r="6086" spans="102:102" s="96" customFormat="1">
      <c r="CX6086" s="97"/>
    </row>
    <row r="6087" spans="102:102" s="96" customFormat="1">
      <c r="CX6087" s="97"/>
    </row>
    <row r="6088" spans="102:102" s="96" customFormat="1">
      <c r="CX6088" s="97"/>
    </row>
    <row r="6089" spans="102:102" s="96" customFormat="1">
      <c r="CX6089" s="97"/>
    </row>
    <row r="6090" spans="102:102" s="96" customFormat="1">
      <c r="CX6090" s="97"/>
    </row>
    <row r="6091" spans="102:102" s="96" customFormat="1">
      <c r="CX6091" s="97"/>
    </row>
    <row r="6092" spans="102:102" s="96" customFormat="1">
      <c r="CX6092" s="97"/>
    </row>
    <row r="6093" spans="102:102" s="96" customFormat="1">
      <c r="CX6093" s="97"/>
    </row>
    <row r="6094" spans="102:102" s="96" customFormat="1">
      <c r="CX6094" s="97"/>
    </row>
    <row r="6095" spans="102:102" s="96" customFormat="1">
      <c r="CX6095" s="97"/>
    </row>
    <row r="6096" spans="102:102" s="96" customFormat="1">
      <c r="CX6096" s="97"/>
    </row>
    <row r="6097" spans="102:102" s="96" customFormat="1">
      <c r="CX6097" s="97"/>
    </row>
    <row r="6098" spans="102:102" s="96" customFormat="1">
      <c r="CX6098" s="97"/>
    </row>
    <row r="6099" spans="102:102" s="96" customFormat="1">
      <c r="CX6099" s="97"/>
    </row>
    <row r="6100" spans="102:102" s="96" customFormat="1">
      <c r="CX6100" s="97"/>
    </row>
    <row r="6101" spans="102:102" s="96" customFormat="1">
      <c r="CX6101" s="97"/>
    </row>
    <row r="6102" spans="102:102" s="96" customFormat="1">
      <c r="CX6102" s="97"/>
    </row>
    <row r="6103" spans="102:102" s="96" customFormat="1">
      <c r="CX6103" s="97"/>
    </row>
    <row r="6104" spans="102:102" s="96" customFormat="1">
      <c r="CX6104" s="97"/>
    </row>
    <row r="6105" spans="102:102" s="96" customFormat="1">
      <c r="CX6105" s="97"/>
    </row>
    <row r="6106" spans="102:102" s="96" customFormat="1">
      <c r="CX6106" s="97"/>
    </row>
    <row r="6107" spans="102:102" s="96" customFormat="1">
      <c r="CX6107" s="97"/>
    </row>
    <row r="6108" spans="102:102" s="96" customFormat="1">
      <c r="CX6108" s="97"/>
    </row>
    <row r="6109" spans="102:102" s="96" customFormat="1">
      <c r="CX6109" s="97"/>
    </row>
    <row r="6110" spans="102:102" s="96" customFormat="1">
      <c r="CX6110" s="97"/>
    </row>
    <row r="6111" spans="102:102" s="96" customFormat="1">
      <c r="CX6111" s="97"/>
    </row>
    <row r="6112" spans="102:102" s="96" customFormat="1">
      <c r="CX6112" s="97"/>
    </row>
    <row r="6113" spans="102:102" s="96" customFormat="1">
      <c r="CX6113" s="97"/>
    </row>
    <row r="6114" spans="102:102" s="96" customFormat="1">
      <c r="CX6114" s="97"/>
    </row>
    <row r="6115" spans="102:102" s="96" customFormat="1">
      <c r="CX6115" s="97"/>
    </row>
    <row r="6116" spans="102:102" s="96" customFormat="1">
      <c r="CX6116" s="97"/>
    </row>
    <row r="6117" spans="102:102" s="96" customFormat="1">
      <c r="CX6117" s="97"/>
    </row>
    <row r="6118" spans="102:102" s="96" customFormat="1">
      <c r="CX6118" s="97"/>
    </row>
    <row r="6119" spans="102:102" s="96" customFormat="1">
      <c r="CX6119" s="97"/>
    </row>
    <row r="6120" spans="102:102" s="96" customFormat="1">
      <c r="CX6120" s="97"/>
    </row>
    <row r="6121" spans="102:102" s="96" customFormat="1">
      <c r="CX6121" s="97"/>
    </row>
    <row r="6122" spans="102:102" s="96" customFormat="1">
      <c r="CX6122" s="97"/>
    </row>
    <row r="6123" spans="102:102" s="96" customFormat="1">
      <c r="CX6123" s="97"/>
    </row>
    <row r="6124" spans="102:102" s="96" customFormat="1">
      <c r="CX6124" s="97"/>
    </row>
    <row r="6125" spans="102:102" s="96" customFormat="1">
      <c r="CX6125" s="97"/>
    </row>
    <row r="6126" spans="102:102" s="96" customFormat="1">
      <c r="CX6126" s="97"/>
    </row>
    <row r="6127" spans="102:102" s="96" customFormat="1">
      <c r="CX6127" s="97"/>
    </row>
    <row r="6128" spans="102:102" s="96" customFormat="1">
      <c r="CX6128" s="97"/>
    </row>
    <row r="6129" spans="102:102" s="96" customFormat="1">
      <c r="CX6129" s="97"/>
    </row>
    <row r="6130" spans="102:102" s="96" customFormat="1">
      <c r="CX6130" s="97"/>
    </row>
    <row r="6131" spans="102:102" s="96" customFormat="1">
      <c r="CX6131" s="97"/>
    </row>
    <row r="6132" spans="102:102" s="96" customFormat="1">
      <c r="CX6132" s="97"/>
    </row>
    <row r="6133" spans="102:102" s="96" customFormat="1">
      <c r="CX6133" s="97"/>
    </row>
    <row r="6134" spans="102:102" s="96" customFormat="1">
      <c r="CX6134" s="97"/>
    </row>
    <row r="6135" spans="102:102" s="96" customFormat="1">
      <c r="CX6135" s="97"/>
    </row>
    <row r="6136" spans="102:102" s="96" customFormat="1">
      <c r="CX6136" s="97"/>
    </row>
    <row r="6137" spans="102:102" s="96" customFormat="1">
      <c r="CX6137" s="97"/>
    </row>
    <row r="6138" spans="102:102" s="96" customFormat="1">
      <c r="CX6138" s="97"/>
    </row>
    <row r="6139" spans="102:102" s="96" customFormat="1">
      <c r="CX6139" s="97"/>
    </row>
    <row r="6140" spans="102:102" s="96" customFormat="1">
      <c r="CX6140" s="97"/>
    </row>
    <row r="6141" spans="102:102" s="96" customFormat="1">
      <c r="CX6141" s="97"/>
    </row>
    <row r="6142" spans="102:102" s="96" customFormat="1">
      <c r="CX6142" s="97"/>
    </row>
    <row r="6143" spans="102:102" s="96" customFormat="1">
      <c r="CX6143" s="97"/>
    </row>
    <row r="6144" spans="102:102" s="96" customFormat="1">
      <c r="CX6144" s="97"/>
    </row>
    <row r="6145" spans="102:102" s="96" customFormat="1">
      <c r="CX6145" s="97"/>
    </row>
    <row r="6146" spans="102:102" s="96" customFormat="1">
      <c r="CX6146" s="97"/>
    </row>
    <row r="6147" spans="102:102" s="96" customFormat="1">
      <c r="CX6147" s="97"/>
    </row>
    <row r="6148" spans="102:102" s="96" customFormat="1">
      <c r="CX6148" s="97"/>
    </row>
    <row r="6149" spans="102:102" s="96" customFormat="1">
      <c r="CX6149" s="97"/>
    </row>
    <row r="6150" spans="102:102" s="96" customFormat="1">
      <c r="CX6150" s="97"/>
    </row>
    <row r="6151" spans="102:102" s="96" customFormat="1">
      <c r="CX6151" s="97"/>
    </row>
    <row r="6152" spans="102:102" s="96" customFormat="1">
      <c r="CX6152" s="97"/>
    </row>
    <row r="6153" spans="102:102" s="96" customFormat="1">
      <c r="CX6153" s="97"/>
    </row>
    <row r="6154" spans="102:102" s="96" customFormat="1">
      <c r="CX6154" s="97"/>
    </row>
    <row r="6155" spans="102:102" s="96" customFormat="1">
      <c r="CX6155" s="97"/>
    </row>
    <row r="6156" spans="102:102" s="96" customFormat="1">
      <c r="CX6156" s="97"/>
    </row>
    <row r="6157" spans="102:102" s="96" customFormat="1">
      <c r="CX6157" s="97"/>
    </row>
    <row r="6158" spans="102:102" s="96" customFormat="1">
      <c r="CX6158" s="97"/>
    </row>
    <row r="6159" spans="102:102" s="96" customFormat="1">
      <c r="CX6159" s="97"/>
    </row>
    <row r="6160" spans="102:102" s="96" customFormat="1">
      <c r="CX6160" s="97"/>
    </row>
    <row r="6161" spans="102:102" s="96" customFormat="1">
      <c r="CX6161" s="97"/>
    </row>
    <row r="6162" spans="102:102" s="96" customFormat="1">
      <c r="CX6162" s="97"/>
    </row>
    <row r="6163" spans="102:102" s="96" customFormat="1">
      <c r="CX6163" s="97"/>
    </row>
    <row r="6164" spans="102:102" s="96" customFormat="1">
      <c r="CX6164" s="97"/>
    </row>
    <row r="6165" spans="102:102" s="96" customFormat="1">
      <c r="CX6165" s="97"/>
    </row>
    <row r="6166" spans="102:102" s="96" customFormat="1">
      <c r="CX6166" s="97"/>
    </row>
    <row r="6167" spans="102:102" s="96" customFormat="1">
      <c r="CX6167" s="97"/>
    </row>
    <row r="6168" spans="102:102" s="96" customFormat="1">
      <c r="CX6168" s="97"/>
    </row>
    <row r="6169" spans="102:102" s="96" customFormat="1">
      <c r="CX6169" s="97"/>
    </row>
    <row r="6170" spans="102:102" s="96" customFormat="1">
      <c r="CX6170" s="97"/>
    </row>
    <row r="6171" spans="102:102" s="96" customFormat="1">
      <c r="CX6171" s="97"/>
    </row>
    <row r="6172" spans="102:102" s="96" customFormat="1">
      <c r="CX6172" s="97"/>
    </row>
    <row r="6173" spans="102:102" s="96" customFormat="1">
      <c r="CX6173" s="97"/>
    </row>
    <row r="6174" spans="102:102" s="96" customFormat="1">
      <c r="CX6174" s="97"/>
    </row>
    <row r="6175" spans="102:102" s="96" customFormat="1">
      <c r="CX6175" s="97"/>
    </row>
    <row r="6176" spans="102:102" s="96" customFormat="1">
      <c r="CX6176" s="97"/>
    </row>
    <row r="6177" spans="102:102" s="96" customFormat="1">
      <c r="CX6177" s="97"/>
    </row>
    <row r="6178" spans="102:102" s="96" customFormat="1">
      <c r="CX6178" s="97"/>
    </row>
    <row r="6179" spans="102:102" s="96" customFormat="1">
      <c r="CX6179" s="97"/>
    </row>
    <row r="6180" spans="102:102" s="96" customFormat="1">
      <c r="CX6180" s="97"/>
    </row>
    <row r="6181" spans="102:102" s="96" customFormat="1">
      <c r="CX6181" s="97"/>
    </row>
    <row r="6182" spans="102:102" s="96" customFormat="1">
      <c r="CX6182" s="97"/>
    </row>
    <row r="6183" spans="102:102" s="96" customFormat="1">
      <c r="CX6183" s="97"/>
    </row>
    <row r="6184" spans="102:102" s="96" customFormat="1">
      <c r="CX6184" s="97"/>
    </row>
    <row r="6185" spans="102:102" s="96" customFormat="1">
      <c r="CX6185" s="97"/>
    </row>
    <row r="6186" spans="102:102" s="96" customFormat="1">
      <c r="CX6186" s="97"/>
    </row>
    <row r="6187" spans="102:102" s="96" customFormat="1">
      <c r="CX6187" s="97"/>
    </row>
    <row r="6188" spans="102:102" s="96" customFormat="1">
      <c r="CX6188" s="97"/>
    </row>
    <row r="6189" spans="102:102" s="96" customFormat="1">
      <c r="CX6189" s="97"/>
    </row>
    <row r="6190" spans="102:102" s="96" customFormat="1">
      <c r="CX6190" s="97"/>
    </row>
    <row r="6191" spans="102:102" s="96" customFormat="1">
      <c r="CX6191" s="97"/>
    </row>
    <row r="6192" spans="102:102" s="96" customFormat="1">
      <c r="CX6192" s="97"/>
    </row>
    <row r="6193" spans="102:102" s="96" customFormat="1">
      <c r="CX6193" s="97"/>
    </row>
    <row r="6194" spans="102:102" s="96" customFormat="1">
      <c r="CX6194" s="97"/>
    </row>
    <row r="6195" spans="102:102" s="96" customFormat="1">
      <c r="CX6195" s="97"/>
    </row>
    <row r="6196" spans="102:102" s="96" customFormat="1">
      <c r="CX6196" s="97"/>
    </row>
    <row r="6197" spans="102:102" s="96" customFormat="1">
      <c r="CX6197" s="97"/>
    </row>
    <row r="6198" spans="102:102" s="96" customFormat="1">
      <c r="CX6198" s="97"/>
    </row>
    <row r="6199" spans="102:102" s="96" customFormat="1">
      <c r="CX6199" s="97"/>
    </row>
    <row r="6200" spans="102:102" s="96" customFormat="1">
      <c r="CX6200" s="97"/>
    </row>
    <row r="6201" spans="102:102" s="96" customFormat="1">
      <c r="CX6201" s="97"/>
    </row>
    <row r="6202" spans="102:102" s="96" customFormat="1">
      <c r="CX6202" s="97"/>
    </row>
    <row r="6203" spans="102:102" s="96" customFormat="1">
      <c r="CX6203" s="97"/>
    </row>
    <row r="6204" spans="102:102" s="96" customFormat="1">
      <c r="CX6204" s="97"/>
    </row>
    <row r="6205" spans="102:102" s="96" customFormat="1">
      <c r="CX6205" s="97"/>
    </row>
    <row r="6206" spans="102:102" s="96" customFormat="1">
      <c r="CX6206" s="97"/>
    </row>
    <row r="6207" spans="102:102" s="96" customFormat="1">
      <c r="CX6207" s="97"/>
    </row>
    <row r="6208" spans="102:102" s="96" customFormat="1">
      <c r="CX6208" s="97"/>
    </row>
    <row r="6209" spans="102:102" s="96" customFormat="1">
      <c r="CX6209" s="97"/>
    </row>
    <row r="6210" spans="102:102" s="96" customFormat="1">
      <c r="CX6210" s="97"/>
    </row>
    <row r="6211" spans="102:102" s="96" customFormat="1">
      <c r="CX6211" s="97"/>
    </row>
    <row r="6212" spans="102:102" s="96" customFormat="1">
      <c r="CX6212" s="97"/>
    </row>
    <row r="6213" spans="102:102" s="96" customFormat="1">
      <c r="CX6213" s="97"/>
    </row>
    <row r="6214" spans="102:102" s="96" customFormat="1">
      <c r="CX6214" s="97"/>
    </row>
    <row r="6215" spans="102:102" s="96" customFormat="1">
      <c r="CX6215" s="97"/>
    </row>
    <row r="6216" spans="102:102" s="96" customFormat="1">
      <c r="CX6216" s="97"/>
    </row>
    <row r="6217" spans="102:102" s="96" customFormat="1">
      <c r="CX6217" s="97"/>
    </row>
    <row r="6218" spans="102:102" s="96" customFormat="1">
      <c r="CX6218" s="97"/>
    </row>
    <row r="6219" spans="102:102" s="96" customFormat="1">
      <c r="CX6219" s="97"/>
    </row>
    <row r="6220" spans="102:102" s="96" customFormat="1">
      <c r="CX6220" s="97"/>
    </row>
    <row r="6221" spans="102:102" s="96" customFormat="1">
      <c r="CX6221" s="97"/>
    </row>
    <row r="6222" spans="102:102" s="96" customFormat="1">
      <c r="CX6222" s="97"/>
    </row>
    <row r="6223" spans="102:102" s="96" customFormat="1">
      <c r="CX6223" s="97"/>
    </row>
    <row r="6224" spans="102:102" s="96" customFormat="1">
      <c r="CX6224" s="97"/>
    </row>
    <row r="6225" spans="102:102" s="96" customFormat="1">
      <c r="CX6225" s="97"/>
    </row>
    <row r="6226" spans="102:102" s="96" customFormat="1">
      <c r="CX6226" s="97"/>
    </row>
    <row r="6227" spans="102:102" s="96" customFormat="1">
      <c r="CX6227" s="97"/>
    </row>
    <row r="6228" spans="102:102" s="96" customFormat="1">
      <c r="CX6228" s="97"/>
    </row>
    <row r="6229" spans="102:102" s="96" customFormat="1">
      <c r="CX6229" s="97"/>
    </row>
    <row r="6230" spans="102:102" s="96" customFormat="1">
      <c r="CX6230" s="97"/>
    </row>
    <row r="6231" spans="102:102" s="96" customFormat="1">
      <c r="CX6231" s="97"/>
    </row>
    <row r="6232" spans="102:102" s="96" customFormat="1">
      <c r="CX6232" s="97"/>
    </row>
    <row r="6233" spans="102:102" s="96" customFormat="1">
      <c r="CX6233" s="97"/>
    </row>
    <row r="6234" spans="102:102" s="96" customFormat="1">
      <c r="CX6234" s="97"/>
    </row>
    <row r="6235" spans="102:102" s="96" customFormat="1">
      <c r="CX6235" s="97"/>
    </row>
    <row r="6236" spans="102:102" s="96" customFormat="1">
      <c r="CX6236" s="97"/>
    </row>
    <row r="6237" spans="102:102" s="96" customFormat="1">
      <c r="CX6237" s="97"/>
    </row>
    <row r="6238" spans="102:102" s="96" customFormat="1">
      <c r="CX6238" s="97"/>
    </row>
    <row r="6239" spans="102:102" s="96" customFormat="1">
      <c r="CX6239" s="97"/>
    </row>
    <row r="6240" spans="102:102" s="96" customFormat="1">
      <c r="CX6240" s="97"/>
    </row>
    <row r="6241" spans="102:102" s="96" customFormat="1">
      <c r="CX6241" s="97"/>
    </row>
    <row r="6242" spans="102:102" s="96" customFormat="1">
      <c r="CX6242" s="97"/>
    </row>
    <row r="6243" spans="102:102" s="96" customFormat="1">
      <c r="CX6243" s="97"/>
    </row>
    <row r="6244" spans="102:102" s="96" customFormat="1">
      <c r="CX6244" s="97"/>
    </row>
    <row r="6245" spans="102:102" s="96" customFormat="1">
      <c r="CX6245" s="97"/>
    </row>
    <row r="6246" spans="102:102" s="96" customFormat="1">
      <c r="CX6246" s="97"/>
    </row>
    <row r="6247" spans="102:102" s="96" customFormat="1">
      <c r="CX6247" s="97"/>
    </row>
    <row r="6248" spans="102:102" s="96" customFormat="1">
      <c r="CX6248" s="97"/>
    </row>
    <row r="6249" spans="102:102" s="96" customFormat="1">
      <c r="CX6249" s="97"/>
    </row>
    <row r="6250" spans="102:102" s="96" customFormat="1">
      <c r="CX6250" s="97"/>
    </row>
    <row r="6251" spans="102:102" s="96" customFormat="1">
      <c r="CX6251" s="97"/>
    </row>
    <row r="6252" spans="102:102" s="96" customFormat="1">
      <c r="CX6252" s="97"/>
    </row>
    <row r="6253" spans="102:102" s="96" customFormat="1">
      <c r="CX6253" s="97"/>
    </row>
    <row r="6254" spans="102:102" s="96" customFormat="1">
      <c r="CX6254" s="97"/>
    </row>
    <row r="6255" spans="102:102" s="96" customFormat="1">
      <c r="CX6255" s="97"/>
    </row>
    <row r="6256" spans="102:102" s="96" customFormat="1">
      <c r="CX6256" s="97"/>
    </row>
    <row r="6257" spans="102:102" s="96" customFormat="1">
      <c r="CX6257" s="97"/>
    </row>
    <row r="6258" spans="102:102" s="96" customFormat="1">
      <c r="CX6258" s="97"/>
    </row>
    <row r="6259" spans="102:102" s="96" customFormat="1">
      <c r="CX6259" s="97"/>
    </row>
    <row r="6260" spans="102:102" s="96" customFormat="1">
      <c r="CX6260" s="97"/>
    </row>
    <row r="6261" spans="102:102" s="96" customFormat="1">
      <c r="CX6261" s="97"/>
    </row>
    <row r="6262" spans="102:102" s="96" customFormat="1">
      <c r="CX6262" s="97"/>
    </row>
    <row r="6263" spans="102:102" s="96" customFormat="1">
      <c r="CX6263" s="97"/>
    </row>
    <row r="6264" spans="102:102" s="96" customFormat="1">
      <c r="CX6264" s="97"/>
    </row>
    <row r="6265" spans="102:102" s="96" customFormat="1">
      <c r="CX6265" s="97"/>
    </row>
    <row r="6266" spans="102:102" s="96" customFormat="1">
      <c r="CX6266" s="97"/>
    </row>
    <row r="6267" spans="102:102" s="96" customFormat="1">
      <c r="CX6267" s="97"/>
    </row>
    <row r="6268" spans="102:102" s="96" customFormat="1">
      <c r="CX6268" s="97"/>
    </row>
    <row r="6269" spans="102:102" s="96" customFormat="1">
      <c r="CX6269" s="97"/>
    </row>
    <row r="6270" spans="102:102" s="96" customFormat="1">
      <c r="CX6270" s="97"/>
    </row>
    <row r="6271" spans="102:102" s="96" customFormat="1">
      <c r="CX6271" s="97"/>
    </row>
    <row r="6272" spans="102:102" s="96" customFormat="1">
      <c r="CX6272" s="97"/>
    </row>
    <row r="6273" spans="102:102" s="96" customFormat="1">
      <c r="CX6273" s="97"/>
    </row>
    <row r="6274" spans="102:102" s="96" customFormat="1">
      <c r="CX6274" s="97"/>
    </row>
    <row r="6275" spans="102:102" s="96" customFormat="1">
      <c r="CX6275" s="97"/>
    </row>
    <row r="6276" spans="102:102" s="96" customFormat="1">
      <c r="CX6276" s="97"/>
    </row>
    <row r="6277" spans="102:102" s="96" customFormat="1">
      <c r="CX6277" s="97"/>
    </row>
    <row r="6278" spans="102:102" s="96" customFormat="1">
      <c r="CX6278" s="97"/>
    </row>
    <row r="6279" spans="102:102" s="96" customFormat="1">
      <c r="CX6279" s="97"/>
    </row>
    <row r="6280" spans="102:102" s="96" customFormat="1">
      <c r="CX6280" s="97"/>
    </row>
    <row r="6281" spans="102:102" s="96" customFormat="1">
      <c r="CX6281" s="97"/>
    </row>
    <row r="6282" spans="102:102" s="96" customFormat="1">
      <c r="CX6282" s="97"/>
    </row>
    <row r="6283" spans="102:102" s="96" customFormat="1">
      <c r="CX6283" s="97"/>
    </row>
    <row r="6284" spans="102:102" s="96" customFormat="1">
      <c r="CX6284" s="97"/>
    </row>
    <row r="6285" spans="102:102" s="96" customFormat="1">
      <c r="CX6285" s="97"/>
    </row>
    <row r="6286" spans="102:102" s="96" customFormat="1">
      <c r="CX6286" s="97"/>
    </row>
    <row r="6287" spans="102:102" s="96" customFormat="1">
      <c r="CX6287" s="97"/>
    </row>
    <row r="6288" spans="102:102" s="96" customFormat="1">
      <c r="CX6288" s="97"/>
    </row>
    <row r="6289" spans="102:102" s="96" customFormat="1">
      <c r="CX6289" s="97"/>
    </row>
    <row r="6290" spans="102:102" s="96" customFormat="1">
      <c r="CX6290" s="97"/>
    </row>
    <row r="6291" spans="102:102" s="96" customFormat="1">
      <c r="CX6291" s="97"/>
    </row>
    <row r="6292" spans="102:102" s="96" customFormat="1">
      <c r="CX6292" s="97"/>
    </row>
    <row r="6293" spans="102:102" s="96" customFormat="1">
      <c r="CX6293" s="97"/>
    </row>
    <row r="6294" spans="102:102" s="96" customFormat="1">
      <c r="CX6294" s="97"/>
    </row>
    <row r="6295" spans="102:102" s="96" customFormat="1">
      <c r="CX6295" s="97"/>
    </row>
    <row r="6296" spans="102:102" s="96" customFormat="1">
      <c r="CX6296" s="97"/>
    </row>
    <row r="6297" spans="102:102" s="96" customFormat="1">
      <c r="CX6297" s="97"/>
    </row>
    <row r="6298" spans="102:102" s="96" customFormat="1">
      <c r="CX6298" s="97"/>
    </row>
    <row r="6299" spans="102:102" s="96" customFormat="1">
      <c r="CX6299" s="97"/>
    </row>
    <row r="6300" spans="102:102" s="96" customFormat="1">
      <c r="CX6300" s="97"/>
    </row>
    <row r="6301" spans="102:102" s="96" customFormat="1">
      <c r="CX6301" s="97"/>
    </row>
    <row r="6302" spans="102:102" s="96" customFormat="1">
      <c r="CX6302" s="97"/>
    </row>
    <row r="6303" spans="102:102" s="96" customFormat="1">
      <c r="CX6303" s="97"/>
    </row>
    <row r="6304" spans="102:102" s="96" customFormat="1">
      <c r="CX6304" s="97"/>
    </row>
    <row r="6305" spans="102:102" s="96" customFormat="1">
      <c r="CX6305" s="97"/>
    </row>
    <row r="6306" spans="102:102" s="96" customFormat="1">
      <c r="CX6306" s="97"/>
    </row>
    <row r="6307" spans="102:102" s="96" customFormat="1">
      <c r="CX6307" s="97"/>
    </row>
    <row r="6308" spans="102:102" s="96" customFormat="1">
      <c r="CX6308" s="97"/>
    </row>
    <row r="6309" spans="102:102" s="96" customFormat="1">
      <c r="CX6309" s="97"/>
    </row>
    <row r="6310" spans="102:102" s="96" customFormat="1">
      <c r="CX6310" s="97"/>
    </row>
    <row r="6311" spans="102:102" s="96" customFormat="1">
      <c r="CX6311" s="97"/>
    </row>
    <row r="6312" spans="102:102" s="96" customFormat="1">
      <c r="CX6312" s="97"/>
    </row>
    <row r="6313" spans="102:102" s="96" customFormat="1">
      <c r="CX6313" s="97"/>
    </row>
    <row r="6314" spans="102:102" s="96" customFormat="1">
      <c r="CX6314" s="97"/>
    </row>
    <row r="6315" spans="102:102" s="96" customFormat="1">
      <c r="CX6315" s="97"/>
    </row>
    <row r="6316" spans="102:102" s="96" customFormat="1">
      <c r="CX6316" s="97"/>
    </row>
    <row r="6317" spans="102:102" s="96" customFormat="1">
      <c r="CX6317" s="97"/>
    </row>
    <row r="6318" spans="102:102" s="96" customFormat="1">
      <c r="CX6318" s="97"/>
    </row>
    <row r="6319" spans="102:102" s="96" customFormat="1">
      <c r="CX6319" s="97"/>
    </row>
    <row r="6320" spans="102:102" s="96" customFormat="1">
      <c r="CX6320" s="97"/>
    </row>
    <row r="6321" spans="2:102" s="96" customFormat="1">
      <c r="CX6321" s="97"/>
    </row>
    <row r="6322" spans="2:102" s="96" customFormat="1">
      <c r="CX6322" s="97"/>
    </row>
    <row r="6323" spans="2:102" s="96" customFormat="1">
      <c r="CX6323" s="97"/>
    </row>
    <row r="6324" spans="2:102" s="96" customFormat="1">
      <c r="CX6324" s="97"/>
    </row>
    <row r="6325" spans="2:102" s="96" customFormat="1">
      <c r="BR6325" s="107"/>
      <c r="BS6325" s="106"/>
      <c r="BT6325" s="106"/>
      <c r="BU6325" s="106"/>
      <c r="BV6325" s="107"/>
      <c r="BW6325" s="106"/>
      <c r="BX6325" s="107"/>
      <c r="BY6325" s="109"/>
      <c r="BZ6325" s="107"/>
      <c r="CA6325" s="108"/>
      <c r="CB6325" s="107"/>
      <c r="CC6325" s="106"/>
      <c r="CD6325" s="105"/>
      <c r="CE6325" s="104"/>
      <c r="CF6325" s="104"/>
      <c r="CG6325" s="104"/>
      <c r="CH6325" s="104"/>
      <c r="CI6325" s="104"/>
      <c r="CJ6325" s="104"/>
      <c r="CK6325" s="104"/>
      <c r="CL6325" s="104"/>
      <c r="CM6325" s="104"/>
      <c r="CN6325" s="104"/>
      <c r="CO6325" s="104"/>
      <c r="CP6325" s="104"/>
      <c r="CQ6325" s="104"/>
      <c r="CR6325" s="104"/>
      <c r="CS6325" s="104"/>
      <c r="CT6325" s="104"/>
      <c r="CU6325" s="104"/>
      <c r="CV6325" s="104"/>
      <c r="CX6325" s="97"/>
    </row>
    <row r="6326" spans="2:102" s="96" customFormat="1">
      <c r="BR6326" s="102"/>
      <c r="BS6326" s="103"/>
      <c r="BT6326" s="103"/>
      <c r="BU6326" s="103"/>
      <c r="BV6326" s="103"/>
      <c r="BW6326" s="103"/>
      <c r="BX6326" s="103"/>
      <c r="BY6326" s="102"/>
      <c r="BZ6326" s="101"/>
      <c r="CA6326" s="101"/>
      <c r="CB6326" s="101"/>
      <c r="CC6326" s="100"/>
      <c r="CD6326" s="99"/>
      <c r="CE6326" s="98"/>
      <c r="CF6326" s="98"/>
      <c r="CG6326" s="98"/>
      <c r="CH6326" s="98"/>
      <c r="CI6326" s="98"/>
      <c r="CJ6326" s="98"/>
      <c r="CK6326" s="98"/>
      <c r="CL6326" s="98"/>
      <c r="CM6326" s="98"/>
      <c r="CN6326" s="98"/>
      <c r="CO6326" s="98"/>
      <c r="CP6326" s="98"/>
      <c r="CQ6326" s="98"/>
      <c r="CR6326" s="98"/>
      <c r="CS6326" s="98"/>
      <c r="CT6326" s="98"/>
      <c r="CU6326" s="98"/>
      <c r="CV6326" s="98"/>
      <c r="CX6326" s="97"/>
    </row>
    <row r="6327" spans="2:102" s="96" customFormat="1">
      <c r="BR6327" s="102"/>
      <c r="BS6327" s="103"/>
      <c r="BT6327" s="103"/>
      <c r="BU6327" s="103"/>
      <c r="BV6327" s="103"/>
      <c r="BW6327" s="103"/>
      <c r="BX6327" s="103"/>
      <c r="BY6327" s="102"/>
      <c r="BZ6327" s="101"/>
      <c r="CA6327" s="101"/>
      <c r="CB6327" s="101"/>
      <c r="CC6327" s="100"/>
      <c r="CD6327" s="99"/>
      <c r="CE6327" s="98"/>
      <c r="CF6327" s="98"/>
      <c r="CG6327" s="98"/>
      <c r="CH6327" s="98"/>
      <c r="CI6327" s="98"/>
      <c r="CJ6327" s="98"/>
      <c r="CK6327" s="98"/>
      <c r="CL6327" s="98"/>
      <c r="CM6327" s="98"/>
      <c r="CN6327" s="98"/>
      <c r="CO6327" s="98"/>
      <c r="CP6327" s="98"/>
      <c r="CQ6327" s="98"/>
      <c r="CR6327" s="98"/>
      <c r="CS6327" s="98"/>
      <c r="CT6327" s="98"/>
      <c r="CU6327" s="98"/>
      <c r="CV6327" s="98"/>
      <c r="CX6327" s="97"/>
    </row>
    <row r="6328" spans="2:102" s="96" customFormat="1">
      <c r="BR6328" s="102"/>
      <c r="BS6328" s="103"/>
      <c r="BT6328" s="103"/>
      <c r="BU6328" s="103"/>
      <c r="BV6328" s="103"/>
      <c r="BW6328" s="103"/>
      <c r="BX6328" s="103"/>
      <c r="BY6328" s="102"/>
      <c r="BZ6328" s="101"/>
      <c r="CA6328" s="101"/>
      <c r="CB6328" s="101"/>
      <c r="CC6328" s="100"/>
      <c r="CD6328" s="99"/>
      <c r="CE6328" s="98"/>
      <c r="CF6328" s="98"/>
      <c r="CG6328" s="98"/>
      <c r="CH6328" s="98"/>
      <c r="CI6328" s="98"/>
      <c r="CJ6328" s="98"/>
      <c r="CK6328" s="98"/>
      <c r="CL6328" s="98"/>
      <c r="CM6328" s="98"/>
      <c r="CN6328" s="98"/>
      <c r="CO6328" s="98"/>
      <c r="CP6328" s="98"/>
      <c r="CQ6328" s="98"/>
      <c r="CR6328" s="98"/>
      <c r="CS6328" s="98"/>
      <c r="CT6328" s="98"/>
      <c r="CU6328" s="98"/>
      <c r="CV6328" s="98"/>
      <c r="CX6328" s="97"/>
    </row>
    <row r="6329" spans="2:102" s="96" customFormat="1">
      <c r="BR6329" s="102"/>
      <c r="BS6329" s="103"/>
      <c r="BT6329" s="103"/>
      <c r="BU6329" s="103"/>
      <c r="BV6329" s="103"/>
      <c r="BW6329" s="103"/>
      <c r="BX6329" s="103"/>
      <c r="BY6329" s="102"/>
      <c r="BZ6329" s="101"/>
      <c r="CA6329" s="101"/>
      <c r="CB6329" s="101"/>
      <c r="CC6329" s="100"/>
      <c r="CD6329" s="99"/>
      <c r="CE6329" s="98"/>
      <c r="CF6329" s="98"/>
      <c r="CG6329" s="98"/>
      <c r="CH6329" s="98"/>
      <c r="CI6329" s="98"/>
      <c r="CJ6329" s="98"/>
      <c r="CK6329" s="98"/>
      <c r="CL6329" s="98"/>
      <c r="CM6329" s="98"/>
      <c r="CN6329" s="98"/>
      <c r="CO6329" s="98"/>
      <c r="CP6329" s="98"/>
      <c r="CQ6329" s="98"/>
      <c r="CR6329" s="98"/>
      <c r="CS6329" s="98"/>
      <c r="CT6329" s="98"/>
      <c r="CU6329" s="98"/>
      <c r="CV6329" s="98"/>
      <c r="CX6329" s="97"/>
    </row>
    <row r="6330" spans="2:102" s="96" customFormat="1">
      <c r="BR6330" s="102"/>
      <c r="BS6330" s="103"/>
      <c r="BT6330" s="103"/>
      <c r="BU6330" s="103"/>
      <c r="BV6330" s="103"/>
      <c r="BW6330" s="103"/>
      <c r="BX6330" s="103"/>
      <c r="BY6330" s="102"/>
      <c r="BZ6330" s="101"/>
      <c r="CA6330" s="101"/>
      <c r="CB6330" s="101"/>
      <c r="CC6330" s="100"/>
      <c r="CD6330" s="99"/>
      <c r="CE6330" s="98"/>
      <c r="CF6330" s="98"/>
      <c r="CG6330" s="98"/>
      <c r="CH6330" s="98"/>
      <c r="CI6330" s="98"/>
      <c r="CJ6330" s="98"/>
      <c r="CK6330" s="98"/>
      <c r="CL6330" s="98"/>
      <c r="CM6330" s="98"/>
      <c r="CN6330" s="98"/>
      <c r="CO6330" s="98"/>
      <c r="CP6330" s="98"/>
      <c r="CQ6330" s="98"/>
      <c r="CR6330" s="98"/>
      <c r="CS6330" s="98"/>
      <c r="CT6330" s="98"/>
      <c r="CU6330" s="98"/>
      <c r="CV6330" s="98"/>
      <c r="CX6330" s="97"/>
    </row>
    <row r="6331" spans="2:102" s="96" customFormat="1">
      <c r="BR6331" s="102"/>
      <c r="BS6331" s="103"/>
      <c r="BT6331" s="103"/>
      <c r="BU6331" s="103"/>
      <c r="BV6331" s="103"/>
      <c r="BW6331" s="103"/>
      <c r="BX6331" s="103"/>
      <c r="BY6331" s="102"/>
      <c r="BZ6331" s="101"/>
      <c r="CA6331" s="101"/>
      <c r="CB6331" s="101"/>
      <c r="CC6331" s="100"/>
      <c r="CD6331" s="99"/>
      <c r="CE6331" s="98"/>
      <c r="CF6331" s="98"/>
      <c r="CG6331" s="98"/>
      <c r="CH6331" s="98"/>
      <c r="CI6331" s="98"/>
      <c r="CJ6331" s="98"/>
      <c r="CK6331" s="98"/>
      <c r="CL6331" s="98"/>
      <c r="CM6331" s="98"/>
      <c r="CN6331" s="98"/>
      <c r="CO6331" s="98"/>
      <c r="CP6331" s="98"/>
      <c r="CQ6331" s="98"/>
      <c r="CR6331" s="98"/>
      <c r="CS6331" s="98"/>
      <c r="CT6331" s="98"/>
      <c r="CU6331" s="98"/>
      <c r="CV6331" s="98"/>
      <c r="CX6331" s="97"/>
    </row>
    <row r="6332" spans="2:102" s="96" customFormat="1">
      <c r="BR6332" s="102"/>
      <c r="BS6332" s="103"/>
      <c r="BT6332" s="103"/>
      <c r="BU6332" s="103"/>
      <c r="BV6332" s="103"/>
      <c r="BW6332" s="103"/>
      <c r="BX6332" s="103"/>
      <c r="BY6332" s="102"/>
      <c r="BZ6332" s="101"/>
      <c r="CA6332" s="101"/>
      <c r="CB6332" s="101"/>
      <c r="CC6332" s="100"/>
      <c r="CD6332" s="99"/>
      <c r="CE6332" s="98"/>
      <c r="CF6332" s="98"/>
      <c r="CG6332" s="98"/>
      <c r="CH6332" s="98"/>
      <c r="CI6332" s="98"/>
      <c r="CJ6332" s="98"/>
      <c r="CK6332" s="98"/>
      <c r="CL6332" s="98"/>
      <c r="CM6332" s="98"/>
      <c r="CN6332" s="98"/>
      <c r="CO6332" s="98"/>
      <c r="CP6332" s="98"/>
      <c r="CQ6332" s="98"/>
      <c r="CR6332" s="98"/>
      <c r="CS6332" s="98"/>
      <c r="CT6332" s="98"/>
      <c r="CU6332" s="98"/>
      <c r="CV6332" s="98"/>
      <c r="CX6332" s="97"/>
    </row>
    <row r="6333" spans="2:102" s="96" customFormat="1">
      <c r="C6333" s="95"/>
      <c r="D6333" s="95"/>
      <c r="E6333" s="95"/>
      <c r="F6333" s="95"/>
      <c r="G6333" s="95"/>
      <c r="H6333" s="95"/>
      <c r="I6333" s="95"/>
      <c r="J6333" s="95"/>
      <c r="K6333" s="95"/>
      <c r="L6333" s="95"/>
      <c r="M6333" s="95"/>
      <c r="N6333" s="95"/>
      <c r="O6333" s="95"/>
      <c r="P6333" s="95"/>
      <c r="Q6333" s="95"/>
      <c r="R6333" s="95"/>
      <c r="S6333" s="95"/>
      <c r="T6333" s="95"/>
      <c r="U6333" s="95"/>
      <c r="V6333" s="95"/>
      <c r="W6333" s="95"/>
      <c r="X6333" s="95"/>
      <c r="Y6333" s="95"/>
      <c r="Z6333" s="95"/>
      <c r="AA6333" s="95"/>
      <c r="AB6333" s="95"/>
      <c r="AC6333" s="95"/>
      <c r="AD6333" s="95"/>
      <c r="AE6333" s="95"/>
      <c r="AF6333" s="95"/>
      <c r="AG6333" s="95"/>
      <c r="AH6333" s="95"/>
      <c r="AI6333" s="95"/>
      <c r="AJ6333" s="95"/>
      <c r="AK6333" s="95"/>
      <c r="AL6333" s="95"/>
      <c r="AM6333" s="95"/>
      <c r="AN6333" s="95"/>
      <c r="AO6333" s="95"/>
      <c r="AP6333" s="95"/>
      <c r="AQ6333" s="95"/>
      <c r="AR6333" s="95"/>
      <c r="AS6333" s="95"/>
      <c r="AT6333" s="95"/>
      <c r="AU6333" s="95"/>
      <c r="AV6333" s="95"/>
      <c r="AW6333" s="95"/>
      <c r="AX6333" s="95"/>
      <c r="AY6333" s="95"/>
      <c r="AZ6333" s="95"/>
      <c r="BR6333" s="102"/>
      <c r="BS6333" s="103"/>
      <c r="BT6333" s="103"/>
      <c r="BU6333" s="103"/>
      <c r="BV6333" s="103"/>
      <c r="BW6333" s="103"/>
      <c r="BX6333" s="103"/>
      <c r="BY6333" s="102"/>
      <c r="BZ6333" s="101"/>
      <c r="CA6333" s="101"/>
      <c r="CB6333" s="101"/>
      <c r="CC6333" s="100"/>
      <c r="CD6333" s="99"/>
      <c r="CE6333" s="98"/>
      <c r="CF6333" s="98"/>
      <c r="CG6333" s="98"/>
      <c r="CH6333" s="98"/>
      <c r="CI6333" s="98"/>
      <c r="CJ6333" s="98"/>
      <c r="CK6333" s="98"/>
      <c r="CL6333" s="98"/>
      <c r="CM6333" s="98"/>
      <c r="CN6333" s="98"/>
      <c r="CO6333" s="98"/>
      <c r="CP6333" s="98"/>
      <c r="CQ6333" s="98"/>
      <c r="CR6333" s="98"/>
      <c r="CS6333" s="98"/>
      <c r="CT6333" s="98"/>
      <c r="CU6333" s="98"/>
      <c r="CV6333" s="98"/>
      <c r="CX6333" s="97"/>
    </row>
    <row r="6334" spans="2:102" s="96" customFormat="1">
      <c r="B6334" s="95"/>
      <c r="C6334" s="95"/>
      <c r="D6334" s="95"/>
      <c r="E6334" s="95"/>
      <c r="F6334" s="95"/>
      <c r="G6334" s="95"/>
      <c r="H6334" s="95"/>
      <c r="I6334" s="95"/>
      <c r="J6334" s="95"/>
      <c r="K6334" s="95"/>
      <c r="L6334" s="95"/>
      <c r="M6334" s="95"/>
      <c r="N6334" s="95"/>
      <c r="O6334" s="95"/>
      <c r="P6334" s="95"/>
      <c r="Q6334" s="95"/>
      <c r="R6334" s="95"/>
      <c r="S6334" s="95"/>
      <c r="T6334" s="95"/>
      <c r="U6334" s="95"/>
      <c r="V6334" s="95"/>
      <c r="W6334" s="95"/>
      <c r="X6334" s="95"/>
      <c r="Y6334" s="95"/>
      <c r="Z6334" s="95"/>
      <c r="AA6334" s="95"/>
      <c r="AB6334" s="95"/>
      <c r="AC6334" s="95"/>
      <c r="AD6334" s="95"/>
      <c r="AE6334" s="95"/>
      <c r="AF6334" s="95"/>
      <c r="AG6334" s="95"/>
      <c r="AH6334" s="95"/>
      <c r="AI6334" s="95"/>
      <c r="AJ6334" s="95"/>
      <c r="AK6334" s="95"/>
      <c r="AL6334" s="95"/>
      <c r="AM6334" s="95"/>
      <c r="AN6334" s="95"/>
      <c r="AO6334" s="95"/>
      <c r="AP6334" s="95"/>
      <c r="AQ6334" s="95"/>
      <c r="AR6334" s="95"/>
      <c r="AS6334" s="95"/>
      <c r="AT6334" s="95"/>
      <c r="AU6334" s="95"/>
      <c r="AV6334" s="95"/>
      <c r="AW6334" s="95"/>
      <c r="AX6334" s="95"/>
      <c r="AY6334" s="95"/>
      <c r="AZ6334" s="95"/>
      <c r="BR6334" s="102"/>
      <c r="BS6334" s="103"/>
      <c r="BT6334" s="103"/>
      <c r="BU6334" s="103"/>
      <c r="BV6334" s="103"/>
      <c r="BW6334" s="103"/>
      <c r="BX6334" s="103"/>
      <c r="BY6334" s="102"/>
      <c r="BZ6334" s="101"/>
      <c r="CA6334" s="101"/>
      <c r="CB6334" s="101"/>
      <c r="CC6334" s="100"/>
      <c r="CD6334" s="99"/>
      <c r="CE6334" s="98"/>
      <c r="CF6334" s="98"/>
      <c r="CG6334" s="98"/>
      <c r="CH6334" s="98"/>
      <c r="CI6334" s="98"/>
      <c r="CJ6334" s="98"/>
      <c r="CK6334" s="98"/>
      <c r="CL6334" s="98"/>
      <c r="CM6334" s="98"/>
      <c r="CN6334" s="98"/>
      <c r="CO6334" s="98"/>
      <c r="CP6334" s="98"/>
      <c r="CQ6334" s="98"/>
      <c r="CR6334" s="98"/>
      <c r="CS6334" s="98"/>
      <c r="CT6334" s="98"/>
      <c r="CU6334" s="98"/>
      <c r="CV6334" s="98"/>
      <c r="CX6334" s="97"/>
    </row>
    <row r="6335" spans="2:102" s="96" customFormat="1">
      <c r="B6335" s="95"/>
      <c r="C6335" s="95"/>
      <c r="D6335" s="95"/>
      <c r="E6335" s="95"/>
      <c r="F6335" s="95"/>
      <c r="G6335" s="95"/>
      <c r="H6335" s="95"/>
      <c r="I6335" s="95"/>
      <c r="J6335" s="95"/>
      <c r="K6335" s="95"/>
      <c r="L6335" s="95"/>
      <c r="M6335" s="95"/>
      <c r="N6335" s="95"/>
      <c r="O6335" s="95"/>
      <c r="P6335" s="95"/>
      <c r="Q6335" s="95"/>
      <c r="R6335" s="95"/>
      <c r="S6335" s="95"/>
      <c r="T6335" s="95"/>
      <c r="U6335" s="95"/>
      <c r="V6335" s="95"/>
      <c r="W6335" s="95"/>
      <c r="X6335" s="95"/>
      <c r="Y6335" s="95"/>
      <c r="Z6335" s="95"/>
      <c r="AA6335" s="95"/>
      <c r="AB6335" s="95"/>
      <c r="AC6335" s="95"/>
      <c r="AD6335" s="95"/>
      <c r="AE6335" s="95"/>
      <c r="AF6335" s="95"/>
      <c r="AG6335" s="95"/>
      <c r="AH6335" s="95"/>
      <c r="AI6335" s="95"/>
      <c r="AJ6335" s="95"/>
      <c r="AK6335" s="95"/>
      <c r="AL6335" s="95"/>
      <c r="AM6335" s="95"/>
      <c r="AN6335" s="95"/>
      <c r="AO6335" s="95"/>
      <c r="AP6335" s="95"/>
      <c r="AQ6335" s="95"/>
      <c r="AR6335" s="95"/>
      <c r="AS6335" s="95"/>
      <c r="AT6335" s="95"/>
      <c r="AU6335" s="95"/>
      <c r="AV6335" s="95"/>
      <c r="AW6335" s="95"/>
      <c r="AX6335" s="95"/>
      <c r="AY6335" s="95"/>
      <c r="AZ6335" s="95"/>
      <c r="CX6335" s="97"/>
    </row>
  </sheetData>
  <mergeCells count="26">
    <mergeCell ref="B79:AZ79"/>
    <mergeCell ref="C5:F5"/>
    <mergeCell ref="C7:D7"/>
    <mergeCell ref="I7:J7"/>
    <mergeCell ref="M7:N7"/>
    <mergeCell ref="M66:AH66"/>
    <mergeCell ref="AP66:AR66"/>
    <mergeCell ref="B72:AZ72"/>
    <mergeCell ref="B73:AZ73"/>
    <mergeCell ref="B74:AZ74"/>
    <mergeCell ref="B75:AZ75"/>
    <mergeCell ref="B76:AZ76"/>
    <mergeCell ref="AJ66:AL66"/>
    <mergeCell ref="B77:AZ77"/>
    <mergeCell ref="B78:AZ78"/>
    <mergeCell ref="B80:AZ80"/>
    <mergeCell ref="B81:AZ81"/>
    <mergeCell ref="B89:AZ89"/>
    <mergeCell ref="B90:AZ90"/>
    <mergeCell ref="B83:AZ83"/>
    <mergeCell ref="B84:AZ84"/>
    <mergeCell ref="B85:AZ85"/>
    <mergeCell ref="B86:AZ86"/>
    <mergeCell ref="B87:AZ87"/>
    <mergeCell ref="B88:AZ88"/>
    <mergeCell ref="B82:AZ82"/>
  </mergeCells>
  <conditionalFormatting sqref="L9:AZ9">
    <cfRule type="expression" dxfId="35" priority="16">
      <formula>L$9=periodselected</formula>
    </cfRule>
  </conditionalFormatting>
  <conditionalFormatting sqref="CE6325:CV6325">
    <cfRule type="expression" dxfId="34" priority="15" stopIfTrue="1">
      <formula>#REF!=periodselected</formula>
    </cfRule>
  </conditionalFormatting>
  <conditionalFormatting sqref="CG6326:CV6334 CE6327:CF6334">
    <cfRule type="expression" dxfId="33" priority="14" stopIfTrue="1">
      <formula>#REF!=periodselected</formula>
    </cfRule>
  </conditionalFormatting>
  <conditionalFormatting sqref="CE6326">
    <cfRule type="expression" dxfId="32" priority="13" stopIfTrue="1">
      <formula>#REF!=periodselected</formula>
    </cfRule>
  </conditionalFormatting>
  <conditionalFormatting sqref="CF6326">
    <cfRule type="expression" dxfId="31" priority="12" stopIfTrue="1">
      <formula>#REF!=periodselected</formula>
    </cfRule>
  </conditionalFormatting>
  <conditionalFormatting sqref="G10:G62">
    <cfRule type="expression" dxfId="30" priority="11">
      <formula>IFERROR(VALUE($F10),0)&lt;1</formula>
    </cfRule>
  </conditionalFormatting>
  <conditionalFormatting sqref="BA10:BA39">
    <cfRule type="containsText" dxfId="29" priority="10" operator="containsText" text="Tt">
      <formula>NOT(ISERROR(SEARCH("Tt",BA10)))</formula>
    </cfRule>
  </conditionalFormatting>
  <conditionalFormatting sqref="BA10:BA39">
    <cfRule type="containsText" dxfId="28" priority="8" operator="containsText" text="Tf">
      <formula>NOT(ISERROR(SEARCH("Tf",BA10)))</formula>
    </cfRule>
    <cfRule type="containsText" dxfId="27" priority="9" operator="containsText" text="Tm">
      <formula>NOT(ISERROR(SEARCH("Tm",BA10)))</formula>
    </cfRule>
  </conditionalFormatting>
  <conditionalFormatting sqref="L10:AZ39">
    <cfRule type="expression" dxfId="26" priority="4" stopIfTrue="1">
      <formula>ISBLANK($E10)</formula>
    </cfRule>
    <cfRule type="expression" dxfId="25" priority="6">
      <formula>L$9=$I$7</formula>
    </cfRule>
    <cfRule type="expression" dxfId="24" priority="7">
      <formula>AND(AND(NOT(ISBLANK($H10)), $H10&lt;=L$9,$I10&gt;=L$9),$J10="Tm")</formula>
    </cfRule>
    <cfRule type="expression" dxfId="23" priority="17">
      <formula>AND(AND(NOT(ISBLANK($H10)),  $H10&lt;=L$9,$I10&gt;=L$9),$J10="Tf")</formula>
    </cfRule>
    <cfRule type="expression" dxfId="22" priority="18">
      <formula>AND(AND(NOT(ISBLANK($H10)), $H10&lt;=L$9,$I10&gt;=L$9),$J10="Tt")</formula>
    </cfRule>
  </conditionalFormatting>
  <conditionalFormatting sqref="K9">
    <cfRule type="expression" dxfId="21" priority="5">
      <formula>K$9=periodselected</formula>
    </cfRule>
  </conditionalFormatting>
  <conditionalFormatting sqref="J10:J62">
    <cfRule type="containsText" dxfId="20" priority="1" operator="containsText" text="Tf">
      <formula>NOT(ISERROR(SEARCH("Tf",J10)))</formula>
    </cfRule>
    <cfRule type="containsText" dxfId="19" priority="2" operator="containsText" text="Tm">
      <formula>NOT(ISERROR(SEARCH("Tm",J10)))</formula>
    </cfRule>
    <cfRule type="containsText" dxfId="18" priority="3" operator="containsText" text="Tt">
      <formula>NOT(ISERROR(SEARCH("Tt",J10)))</formula>
    </cfRule>
  </conditionalFormatting>
  <dataValidations disablePrompts="1" count="1">
    <dataValidation type="list" allowBlank="1" showInputMessage="1" showErrorMessage="1" sqref="J10:J62" xr:uid="{192E68E1-835D-46C6-B272-C9A2B86AE442}">
      <formula1>$V$3:$Y$3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8A76C-5894-4FE5-9A3A-ED6CA5CA8837}">
  <dimension ref="A1:DJ6335"/>
  <sheetViews>
    <sheetView topLeftCell="A4" zoomScale="80" zoomScaleNormal="80" workbookViewId="0">
      <selection activeCell="E10" sqref="E10:F15"/>
    </sheetView>
  </sheetViews>
  <sheetFormatPr defaultColWidth="8.5703125" defaultRowHeight="16.5"/>
  <cols>
    <col min="1" max="1" width="2.85546875" style="96" customWidth="1"/>
    <col min="2" max="2" width="3.42578125" style="95" customWidth="1"/>
    <col min="3" max="3" width="5.140625" style="95" customWidth="1"/>
    <col min="4" max="4" width="43.42578125" style="95" bestFit="1" customWidth="1"/>
    <col min="5" max="5" width="13" style="95" customWidth="1"/>
    <col min="6" max="6" width="16.140625" style="95" customWidth="1"/>
    <col min="7" max="7" width="12.42578125" style="95" customWidth="1"/>
    <col min="8" max="8" width="10.5703125" style="95" hidden="1" customWidth="1"/>
    <col min="9" max="10" width="12.42578125" style="95" customWidth="1"/>
    <col min="11" max="11" width="4.85546875" style="95" customWidth="1"/>
    <col min="12" max="52" width="5.140625" style="95" customWidth="1"/>
    <col min="53" max="55" width="3.42578125" style="96" customWidth="1"/>
    <col min="56" max="56" width="6.140625" style="96" customWidth="1"/>
    <col min="57" max="57" width="3.42578125" style="96" customWidth="1"/>
    <col min="58" max="58" width="6.85546875" style="96" customWidth="1"/>
    <col min="59" max="68" width="8.5703125" style="96"/>
    <col min="69" max="69" width="9.140625" style="96" customWidth="1"/>
    <col min="70" max="70" width="10.42578125" style="96" bestFit="1" customWidth="1"/>
    <col min="71" max="101" width="8.5703125" style="96"/>
    <col min="102" max="102" width="8.5703125" style="97"/>
    <col min="103" max="114" width="8.5703125" style="96"/>
    <col min="115" max="16384" width="8.5703125" style="95"/>
  </cols>
  <sheetData>
    <row r="1" spans="1:102" s="96" customFormat="1" hidden="1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CX1" s="97"/>
    </row>
    <row r="2" spans="1:102" s="96" customFormat="1" hidden="1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CX2" s="97"/>
    </row>
    <row r="3" spans="1:102" s="96" customFormat="1" hidden="1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 t="s">
        <v>173</v>
      </c>
      <c r="X3" s="217" t="s">
        <v>174</v>
      </c>
      <c r="Y3" s="217" t="s">
        <v>175</v>
      </c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BQ3" s="218">
        <v>1676</v>
      </c>
      <c r="BR3" s="110"/>
      <c r="CX3" s="97"/>
    </row>
    <row r="4" spans="1:102" s="96" customFormat="1" ht="17.25" thickBot="1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18"/>
      <c r="S4" s="218" t="s">
        <v>176</v>
      </c>
      <c r="T4" s="218"/>
      <c r="U4" s="218">
        <v>41</v>
      </c>
      <c r="V4" s="218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R4" s="110"/>
      <c r="CX4" s="97"/>
    </row>
    <row r="5" spans="1:102" s="96" customFormat="1" ht="42.75" customHeight="1" thickBot="1">
      <c r="C5" s="521" t="s">
        <v>177</v>
      </c>
      <c r="D5" s="522"/>
      <c r="E5" s="522"/>
      <c r="F5" s="523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R5" s="110"/>
      <c r="CX5" s="97"/>
    </row>
    <row r="6" spans="1:102" s="96" customFormat="1" ht="22.5" customHeight="1" thickBot="1">
      <c r="C6" s="216"/>
      <c r="D6" s="215"/>
      <c r="E6" s="215"/>
      <c r="F6" s="215"/>
      <c r="G6" s="214"/>
      <c r="H6" s="213"/>
      <c r="I6" s="212">
        <f>E7/41</f>
        <v>0</v>
      </c>
      <c r="J6" s="212">
        <f xml:space="preserve"> ROUNDUP(I6,0)</f>
        <v>0</v>
      </c>
      <c r="K6" s="211"/>
      <c r="L6" s="210"/>
      <c r="M6" s="210"/>
      <c r="N6" s="210"/>
      <c r="O6" s="210"/>
      <c r="P6" s="210"/>
      <c r="Q6" s="210"/>
      <c r="R6" s="210"/>
      <c r="S6" s="210"/>
      <c r="T6" s="210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X6" s="209"/>
      <c r="AY6" s="209"/>
      <c r="AZ6" s="208"/>
      <c r="BR6" s="110"/>
      <c r="CX6" s="97"/>
    </row>
    <row r="7" spans="1:102" s="129" customFormat="1" ht="17.25" customHeight="1" thickBot="1">
      <c r="B7" s="96"/>
      <c r="C7" s="524" t="s">
        <v>178</v>
      </c>
      <c r="D7" s="525"/>
      <c r="E7" s="207">
        <f xml:space="preserve"> MAX(I10:I39)</f>
        <v>0</v>
      </c>
      <c r="F7" s="206" t="s">
        <v>179</v>
      </c>
      <c r="G7" s="205"/>
      <c r="H7" s="204"/>
      <c r="I7" s="526" t="s">
        <v>180</v>
      </c>
      <c r="J7" s="526"/>
      <c r="K7" s="203"/>
      <c r="L7" s="202"/>
      <c r="M7" s="527" t="s">
        <v>181</v>
      </c>
      <c r="N7" s="528"/>
      <c r="O7" s="201"/>
      <c r="P7" s="198" t="s">
        <v>175</v>
      </c>
      <c r="Q7" s="200"/>
      <c r="R7" s="199"/>
      <c r="S7" s="198" t="s">
        <v>174</v>
      </c>
      <c r="T7" s="197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196"/>
      <c r="AV7" s="196"/>
      <c r="AW7" s="195"/>
      <c r="AX7" s="195"/>
      <c r="AY7" s="195"/>
      <c r="AZ7" s="194"/>
      <c r="BA7" s="193"/>
      <c r="BB7" s="146"/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R7" s="110"/>
      <c r="CX7" s="144"/>
    </row>
    <row r="8" spans="1:102" s="129" customFormat="1" ht="15.75" customHeight="1" thickBot="1">
      <c r="B8" s="96"/>
      <c r="C8" s="192"/>
      <c r="D8" s="191"/>
      <c r="E8" s="191"/>
      <c r="F8" s="191"/>
      <c r="G8" s="190"/>
      <c r="H8" s="189"/>
      <c r="I8" s="188"/>
      <c r="J8" s="188"/>
      <c r="K8" s="187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5"/>
      <c r="AX8" s="185"/>
      <c r="AY8" s="185"/>
      <c r="AZ8" s="184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R8" s="110"/>
      <c r="CX8" s="144"/>
    </row>
    <row r="9" spans="1:102" s="129" customFormat="1" ht="57" customHeight="1" thickBot="1">
      <c r="B9" s="96"/>
      <c r="C9" s="183" t="s">
        <v>182</v>
      </c>
      <c r="D9" s="182" t="s">
        <v>183</v>
      </c>
      <c r="E9" s="181" t="s">
        <v>184</v>
      </c>
      <c r="F9" s="181" t="s">
        <v>185</v>
      </c>
      <c r="G9" s="180" t="s">
        <v>186</v>
      </c>
      <c r="H9" s="179" t="s">
        <v>187</v>
      </c>
      <c r="I9" s="178" t="s">
        <v>188</v>
      </c>
      <c r="J9" s="177" t="s">
        <v>189</v>
      </c>
      <c r="K9" s="176" t="s">
        <v>190</v>
      </c>
      <c r="L9" s="175">
        <v>0</v>
      </c>
      <c r="M9" s="174">
        <f t="shared" ref="M9:AZ9" si="0">L9+$J$6</f>
        <v>0</v>
      </c>
      <c r="N9" s="174">
        <f t="shared" si="0"/>
        <v>0</v>
      </c>
      <c r="O9" s="174">
        <f t="shared" si="0"/>
        <v>0</v>
      </c>
      <c r="P9" s="174">
        <f t="shared" si="0"/>
        <v>0</v>
      </c>
      <c r="Q9" s="174">
        <f t="shared" si="0"/>
        <v>0</v>
      </c>
      <c r="R9" s="174">
        <f t="shared" si="0"/>
        <v>0</v>
      </c>
      <c r="S9" s="174">
        <f t="shared" si="0"/>
        <v>0</v>
      </c>
      <c r="T9" s="174">
        <f t="shared" si="0"/>
        <v>0</v>
      </c>
      <c r="U9" s="174">
        <f t="shared" si="0"/>
        <v>0</v>
      </c>
      <c r="V9" s="174">
        <f t="shared" si="0"/>
        <v>0</v>
      </c>
      <c r="W9" s="174">
        <f t="shared" si="0"/>
        <v>0</v>
      </c>
      <c r="X9" s="174">
        <f t="shared" si="0"/>
        <v>0</v>
      </c>
      <c r="Y9" s="174">
        <f t="shared" si="0"/>
        <v>0</v>
      </c>
      <c r="Z9" s="174">
        <f t="shared" si="0"/>
        <v>0</v>
      </c>
      <c r="AA9" s="174">
        <f t="shared" si="0"/>
        <v>0</v>
      </c>
      <c r="AB9" s="174">
        <f t="shared" si="0"/>
        <v>0</v>
      </c>
      <c r="AC9" s="174">
        <f t="shared" si="0"/>
        <v>0</v>
      </c>
      <c r="AD9" s="174">
        <f t="shared" si="0"/>
        <v>0</v>
      </c>
      <c r="AE9" s="174">
        <f t="shared" si="0"/>
        <v>0</v>
      </c>
      <c r="AF9" s="174">
        <f t="shared" si="0"/>
        <v>0</v>
      </c>
      <c r="AG9" s="174">
        <f t="shared" si="0"/>
        <v>0</v>
      </c>
      <c r="AH9" s="174">
        <f t="shared" si="0"/>
        <v>0</v>
      </c>
      <c r="AI9" s="174">
        <f t="shared" si="0"/>
        <v>0</v>
      </c>
      <c r="AJ9" s="174">
        <f t="shared" si="0"/>
        <v>0</v>
      </c>
      <c r="AK9" s="174">
        <f t="shared" si="0"/>
        <v>0</v>
      </c>
      <c r="AL9" s="174">
        <f t="shared" si="0"/>
        <v>0</v>
      </c>
      <c r="AM9" s="174">
        <f t="shared" si="0"/>
        <v>0</v>
      </c>
      <c r="AN9" s="174">
        <f t="shared" si="0"/>
        <v>0</v>
      </c>
      <c r="AO9" s="174">
        <f t="shared" si="0"/>
        <v>0</v>
      </c>
      <c r="AP9" s="174">
        <f t="shared" si="0"/>
        <v>0</v>
      </c>
      <c r="AQ9" s="174">
        <f t="shared" si="0"/>
        <v>0</v>
      </c>
      <c r="AR9" s="174">
        <f t="shared" si="0"/>
        <v>0</v>
      </c>
      <c r="AS9" s="174">
        <f t="shared" si="0"/>
        <v>0</v>
      </c>
      <c r="AT9" s="174">
        <f t="shared" si="0"/>
        <v>0</v>
      </c>
      <c r="AU9" s="174">
        <f t="shared" si="0"/>
        <v>0</v>
      </c>
      <c r="AV9" s="174">
        <f t="shared" si="0"/>
        <v>0</v>
      </c>
      <c r="AW9" s="174">
        <f t="shared" si="0"/>
        <v>0</v>
      </c>
      <c r="AX9" s="174">
        <f t="shared" si="0"/>
        <v>0</v>
      </c>
      <c r="AY9" s="174">
        <f t="shared" si="0"/>
        <v>0</v>
      </c>
      <c r="AZ9" s="173">
        <f t="shared" si="0"/>
        <v>0</v>
      </c>
      <c r="BB9" s="146"/>
      <c r="BC9" s="146"/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R9" s="110"/>
      <c r="CX9" s="144"/>
    </row>
    <row r="10" spans="1:102" s="129" customFormat="1" ht="17.45" customHeight="1">
      <c r="B10" s="96"/>
      <c r="C10" s="172">
        <v>1</v>
      </c>
      <c r="D10" s="229" t="s">
        <v>222</v>
      </c>
      <c r="E10" s="228"/>
      <c r="F10" s="169"/>
      <c r="G10" s="168">
        <v>0</v>
      </c>
      <c r="H10" s="167">
        <f>G10</f>
        <v>0</v>
      </c>
      <c r="I10" s="166">
        <f t="shared" ref="I10:I22" si="1">IFERROR(SUM(IF(F10="",G10,H10),E10),"")</f>
        <v>0</v>
      </c>
      <c r="J10" s="231"/>
      <c r="K10" s="164"/>
      <c r="L10" s="163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1"/>
      <c r="BA10" s="147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R10" s="110"/>
      <c r="CX10" s="144"/>
    </row>
    <row r="11" spans="1:102" s="129" customFormat="1" ht="17.45" customHeight="1">
      <c r="B11" s="96"/>
      <c r="C11" s="160">
        <f t="shared" ref="C11:C39" si="2">C10+1</f>
        <v>2</v>
      </c>
      <c r="D11" s="229" t="s">
        <v>223</v>
      </c>
      <c r="E11" s="230"/>
      <c r="F11" s="233"/>
      <c r="G11" s="126"/>
      <c r="H11" s="152" t="b">
        <f t="shared" ref="H11:H39" ca="1" si="3">IF(F11&lt;&gt;"",WORKDAY(INDIRECT("I"&amp;F11+9),0))</f>
        <v>0</v>
      </c>
      <c r="I11" s="151">
        <f t="shared" si="1"/>
        <v>0</v>
      </c>
      <c r="J11" s="232"/>
      <c r="K11" s="150"/>
      <c r="L11" s="157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5"/>
      <c r="BA11" s="147"/>
      <c r="BB11" s="146"/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R11" s="110"/>
      <c r="CX11" s="144"/>
    </row>
    <row r="12" spans="1:102" s="129" customFormat="1" ht="17.45" customHeight="1">
      <c r="B12" s="96"/>
      <c r="C12" s="154">
        <f t="shared" si="2"/>
        <v>3</v>
      </c>
      <c r="D12" s="229" t="s">
        <v>224</v>
      </c>
      <c r="E12" s="230"/>
      <c r="F12" s="233"/>
      <c r="G12" s="126"/>
      <c r="H12" s="152" t="b">
        <f t="shared" ca="1" si="3"/>
        <v>0</v>
      </c>
      <c r="I12" s="151">
        <f t="shared" si="1"/>
        <v>0</v>
      </c>
      <c r="J12" s="232"/>
      <c r="K12" s="150"/>
      <c r="L12" s="157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5"/>
      <c r="BA12" s="147"/>
      <c r="BB12" s="146"/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R12" s="110"/>
      <c r="CX12" s="144"/>
    </row>
    <row r="13" spans="1:102" s="129" customFormat="1" ht="17.45" customHeight="1">
      <c r="B13" s="96"/>
      <c r="C13" s="154">
        <f t="shared" si="2"/>
        <v>4</v>
      </c>
      <c r="D13" s="229" t="s">
        <v>225</v>
      </c>
      <c r="E13" s="230"/>
      <c r="F13" s="233"/>
      <c r="G13" s="126"/>
      <c r="H13" s="152" t="b">
        <f t="shared" ca="1" si="3"/>
        <v>0</v>
      </c>
      <c r="I13" s="151">
        <f t="shared" si="1"/>
        <v>0</v>
      </c>
      <c r="J13" s="232"/>
      <c r="K13" s="150"/>
      <c r="L13" s="157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5"/>
      <c r="BA13" s="147"/>
      <c r="BB13" s="146"/>
      <c r="BC13" s="146"/>
      <c r="BD13" s="146"/>
      <c r="BE13" s="146"/>
      <c r="BF13" s="146"/>
      <c r="BG13" s="146"/>
      <c r="BH13" s="146"/>
      <c r="BI13" s="146"/>
      <c r="BJ13" s="146"/>
      <c r="BK13" s="146"/>
      <c r="BL13" s="146"/>
      <c r="BM13" s="146"/>
      <c r="BR13" s="110"/>
      <c r="CX13" s="144"/>
    </row>
    <row r="14" spans="1:102" s="129" customFormat="1" ht="17.45" customHeight="1">
      <c r="B14" s="96"/>
      <c r="C14" s="154">
        <f t="shared" si="2"/>
        <v>5</v>
      </c>
      <c r="D14" s="229" t="s">
        <v>226</v>
      </c>
      <c r="E14" s="230"/>
      <c r="F14" s="233"/>
      <c r="G14" s="126"/>
      <c r="H14" s="152" t="b">
        <f t="shared" ca="1" si="3"/>
        <v>0</v>
      </c>
      <c r="I14" s="151">
        <f t="shared" si="1"/>
        <v>0</v>
      </c>
      <c r="J14" s="232"/>
      <c r="K14" s="150"/>
      <c r="L14" s="157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5"/>
      <c r="BA14" s="147"/>
      <c r="BB14" s="146"/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R14" s="110"/>
      <c r="CX14" s="144"/>
    </row>
    <row r="15" spans="1:102" s="129" customFormat="1" ht="17.45" customHeight="1">
      <c r="B15" s="96"/>
      <c r="C15" s="154">
        <f t="shared" si="2"/>
        <v>6</v>
      </c>
      <c r="D15" s="229" t="s">
        <v>227</v>
      </c>
      <c r="E15" s="230"/>
      <c r="F15" s="233"/>
      <c r="G15" s="126"/>
      <c r="H15" s="152" t="b">
        <f t="shared" ca="1" si="3"/>
        <v>0</v>
      </c>
      <c r="I15" s="151">
        <f t="shared" si="1"/>
        <v>0</v>
      </c>
      <c r="J15" s="232"/>
      <c r="K15" s="150"/>
      <c r="L15" s="157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5"/>
      <c r="BA15" s="147"/>
      <c r="BB15" s="146"/>
      <c r="BC15" s="146"/>
      <c r="BD15" s="146"/>
      <c r="BE15" s="146"/>
      <c r="BF15" s="146"/>
      <c r="BG15" s="146"/>
      <c r="BH15" s="146"/>
      <c r="BI15" s="146"/>
      <c r="BJ15" s="146"/>
      <c r="BK15" s="146"/>
      <c r="BL15" s="146"/>
      <c r="BM15" s="146"/>
      <c r="BR15" s="110"/>
      <c r="CX15" s="144"/>
    </row>
    <row r="16" spans="1:102" s="129" customFormat="1" ht="17.45" customHeight="1">
      <c r="B16" s="96"/>
      <c r="C16" s="154">
        <f t="shared" si="2"/>
        <v>7</v>
      </c>
      <c r="D16" s="229" t="s">
        <v>228</v>
      </c>
      <c r="E16" s="230"/>
      <c r="F16" s="233"/>
      <c r="G16" s="126"/>
      <c r="H16" s="152" t="b">
        <f t="shared" ca="1" si="3"/>
        <v>0</v>
      </c>
      <c r="I16" s="151">
        <f t="shared" si="1"/>
        <v>0</v>
      </c>
      <c r="J16" s="232"/>
      <c r="K16" s="150"/>
      <c r="L16" s="157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5"/>
      <c r="BA16" s="147"/>
      <c r="BB16" s="146"/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R16" s="110"/>
      <c r="CX16" s="144"/>
    </row>
    <row r="17" spans="2:102" s="129" customFormat="1" ht="17.45" customHeight="1">
      <c r="B17" s="96"/>
      <c r="C17" s="154">
        <f t="shared" si="2"/>
        <v>8</v>
      </c>
      <c r="D17" s="229" t="s">
        <v>229</v>
      </c>
      <c r="E17" s="230"/>
      <c r="F17" s="233"/>
      <c r="G17" s="126"/>
      <c r="H17" s="152" t="b">
        <f t="shared" ca="1" si="3"/>
        <v>0</v>
      </c>
      <c r="I17" s="151">
        <f t="shared" si="1"/>
        <v>0</v>
      </c>
      <c r="J17" s="232"/>
      <c r="K17" s="150"/>
      <c r="L17" s="157"/>
      <c r="M17" s="156"/>
      <c r="N17" s="156"/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5"/>
      <c r="BA17" s="147"/>
      <c r="BB17" s="146"/>
      <c r="BC17" s="146"/>
      <c r="BD17" s="146"/>
      <c r="BE17" s="146"/>
      <c r="BF17" s="146"/>
      <c r="BG17" s="146"/>
      <c r="BH17" s="146"/>
      <c r="BI17" s="146"/>
      <c r="BJ17" s="146"/>
      <c r="BK17" s="146"/>
      <c r="BL17" s="146"/>
      <c r="BM17" s="146"/>
      <c r="BR17" s="110"/>
      <c r="CX17" s="144"/>
    </row>
    <row r="18" spans="2:102" s="129" customFormat="1" ht="17.45" customHeight="1">
      <c r="B18" s="96"/>
      <c r="C18" s="154">
        <f t="shared" si="2"/>
        <v>9</v>
      </c>
      <c r="D18" s="229" t="s">
        <v>199</v>
      </c>
      <c r="E18" s="230"/>
      <c r="F18" s="233"/>
      <c r="G18" s="126"/>
      <c r="H18" s="152" t="b">
        <f t="shared" ca="1" si="3"/>
        <v>0</v>
      </c>
      <c r="I18" s="151">
        <f t="shared" si="1"/>
        <v>0</v>
      </c>
      <c r="J18" s="232"/>
      <c r="K18" s="150"/>
      <c r="L18" s="157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5"/>
      <c r="BA18" s="147"/>
      <c r="BB18" s="146"/>
      <c r="BC18" s="146"/>
      <c r="BD18" s="146"/>
      <c r="BE18" s="146"/>
      <c r="BF18" s="146"/>
      <c r="BG18" s="146"/>
      <c r="BH18" s="146"/>
      <c r="BI18" s="146"/>
      <c r="BJ18" s="146"/>
      <c r="BK18" s="146"/>
      <c r="BL18" s="146"/>
      <c r="BM18" s="146"/>
      <c r="BR18" s="110"/>
      <c r="CX18" s="144"/>
    </row>
    <row r="19" spans="2:102" s="129" customFormat="1" ht="17.45" customHeight="1">
      <c r="B19" s="96"/>
      <c r="C19" s="154">
        <f t="shared" si="2"/>
        <v>10</v>
      </c>
      <c r="D19" s="229" t="s">
        <v>200</v>
      </c>
      <c r="E19" s="230"/>
      <c r="F19" s="233"/>
      <c r="G19" s="126"/>
      <c r="H19" s="152" t="b">
        <f t="shared" ca="1" si="3"/>
        <v>0</v>
      </c>
      <c r="I19" s="151">
        <f t="shared" si="1"/>
        <v>0</v>
      </c>
      <c r="J19" s="232"/>
      <c r="K19" s="150"/>
      <c r="L19" s="157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5"/>
      <c r="BA19" s="147"/>
      <c r="BB19" s="146"/>
      <c r="BC19" s="146"/>
      <c r="BD19" s="146"/>
      <c r="BE19" s="146"/>
      <c r="BF19" s="146"/>
      <c r="BG19" s="146"/>
      <c r="BH19" s="146"/>
      <c r="BI19" s="146"/>
      <c r="BJ19" s="146"/>
      <c r="BK19" s="146"/>
      <c r="BL19" s="146"/>
      <c r="BM19" s="146"/>
      <c r="BR19" s="110"/>
      <c r="CX19" s="144"/>
    </row>
    <row r="20" spans="2:102" s="129" customFormat="1" ht="17.45" customHeight="1">
      <c r="B20" s="96"/>
      <c r="C20" s="154">
        <f t="shared" si="2"/>
        <v>11</v>
      </c>
      <c r="D20" s="229" t="s">
        <v>201</v>
      </c>
      <c r="E20" s="230"/>
      <c r="F20" s="233"/>
      <c r="G20" s="126"/>
      <c r="H20" s="152" t="b">
        <f t="shared" ca="1" si="3"/>
        <v>0</v>
      </c>
      <c r="I20" s="151">
        <f t="shared" si="1"/>
        <v>0</v>
      </c>
      <c r="J20" s="232"/>
      <c r="K20" s="150"/>
      <c r="L20" s="157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5"/>
      <c r="BA20" s="147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46"/>
      <c r="BM20" s="146"/>
      <c r="BR20" s="110"/>
      <c r="CX20" s="144"/>
    </row>
    <row r="21" spans="2:102" s="129" customFormat="1" ht="17.45" customHeight="1">
      <c r="B21" s="96"/>
      <c r="C21" s="154">
        <f t="shared" si="2"/>
        <v>12</v>
      </c>
      <c r="D21" s="229" t="s">
        <v>202</v>
      </c>
      <c r="E21" s="230"/>
      <c r="F21" s="233"/>
      <c r="G21" s="126"/>
      <c r="H21" s="152" t="b">
        <f t="shared" ca="1" si="3"/>
        <v>0</v>
      </c>
      <c r="I21" s="151">
        <f t="shared" si="1"/>
        <v>0</v>
      </c>
      <c r="J21" s="232"/>
      <c r="K21" s="150"/>
      <c r="L21" s="157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5"/>
      <c r="BA21" s="147"/>
      <c r="BB21" s="146"/>
      <c r="BC21" s="146"/>
      <c r="BD21" s="146"/>
      <c r="BE21" s="146"/>
      <c r="BF21" s="146"/>
      <c r="BG21" s="146"/>
      <c r="BH21" s="146"/>
      <c r="BI21" s="146"/>
      <c r="BJ21" s="146"/>
      <c r="BK21" s="146"/>
      <c r="BL21" s="146"/>
      <c r="BM21" s="146"/>
      <c r="BR21" s="110"/>
      <c r="CX21" s="144"/>
    </row>
    <row r="22" spans="2:102" s="129" customFormat="1">
      <c r="B22" s="96"/>
      <c r="C22" s="154">
        <f t="shared" si="2"/>
        <v>13</v>
      </c>
      <c r="D22" s="229" t="s">
        <v>203</v>
      </c>
      <c r="E22" s="230"/>
      <c r="F22" s="233"/>
      <c r="G22" s="126"/>
      <c r="H22" s="152" t="b">
        <f t="shared" ca="1" si="3"/>
        <v>0</v>
      </c>
      <c r="I22" s="151">
        <f t="shared" si="1"/>
        <v>0</v>
      </c>
      <c r="J22" s="232"/>
      <c r="K22" s="150"/>
      <c r="L22" s="157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5"/>
      <c r="BA22" s="147"/>
      <c r="BB22" s="146"/>
      <c r="BC22" s="146"/>
      <c r="BD22" s="146"/>
      <c r="BE22" s="146"/>
      <c r="BF22" s="146"/>
      <c r="BG22" s="146"/>
      <c r="BH22" s="146"/>
      <c r="BI22" s="146"/>
      <c r="BJ22" s="146"/>
      <c r="BK22" s="146"/>
      <c r="BL22" s="146"/>
      <c r="BM22" s="146"/>
      <c r="BR22" s="110"/>
      <c r="CX22" s="144"/>
    </row>
    <row r="23" spans="2:102" s="129" customFormat="1">
      <c r="B23" s="96"/>
      <c r="C23" s="154">
        <f t="shared" si="2"/>
        <v>14</v>
      </c>
      <c r="D23" s="229" t="s">
        <v>204</v>
      </c>
      <c r="E23" s="230"/>
      <c r="F23" s="233"/>
      <c r="G23" s="126"/>
      <c r="H23" s="152" t="b">
        <f t="shared" ca="1" si="3"/>
        <v>0</v>
      </c>
      <c r="I23" s="151">
        <f t="shared" ref="I23:I39" si="4">IFERROR(SUM(IF(F23="",G23,H23-1),E23),"")</f>
        <v>0</v>
      </c>
      <c r="J23" s="232"/>
      <c r="K23" s="150"/>
      <c r="L23" s="157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5"/>
      <c r="BA23" s="147"/>
      <c r="BB23" s="146"/>
      <c r="BC23" s="146"/>
      <c r="BD23" s="146"/>
      <c r="BE23" s="146"/>
      <c r="BF23" s="146"/>
      <c r="BG23" s="146"/>
      <c r="BH23" s="146"/>
      <c r="BI23" s="146"/>
      <c r="BJ23" s="146"/>
      <c r="BK23" s="146"/>
      <c r="BL23" s="146"/>
      <c r="BM23" s="146"/>
      <c r="BR23" s="110"/>
      <c r="CX23" s="144"/>
    </row>
    <row r="24" spans="2:102" s="129" customFormat="1">
      <c r="B24" s="96"/>
      <c r="C24" s="154">
        <f t="shared" si="2"/>
        <v>15</v>
      </c>
      <c r="D24" s="229" t="s">
        <v>205</v>
      </c>
      <c r="E24" s="230"/>
      <c r="F24" s="233"/>
      <c r="G24" s="126"/>
      <c r="H24" s="152" t="b">
        <f t="shared" ca="1" si="3"/>
        <v>0</v>
      </c>
      <c r="I24" s="151">
        <f t="shared" si="4"/>
        <v>0</v>
      </c>
      <c r="J24" s="232"/>
      <c r="K24" s="150"/>
      <c r="L24" s="157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5"/>
      <c r="BA24" s="147"/>
      <c r="BB24" s="146"/>
      <c r="BC24" s="146"/>
      <c r="BD24" s="146"/>
      <c r="BE24" s="146"/>
      <c r="BF24" s="146"/>
      <c r="BG24" s="146"/>
      <c r="BH24" s="146"/>
      <c r="BI24" s="146"/>
      <c r="BJ24" s="146"/>
      <c r="BK24" s="146"/>
      <c r="BL24" s="146"/>
      <c r="BM24" s="146"/>
      <c r="BR24" s="110"/>
      <c r="CX24" s="144"/>
    </row>
    <row r="25" spans="2:102" s="129" customFormat="1">
      <c r="B25" s="96"/>
      <c r="C25" s="154">
        <f t="shared" si="2"/>
        <v>16</v>
      </c>
      <c r="D25" s="229" t="s">
        <v>206</v>
      </c>
      <c r="E25" s="230"/>
      <c r="F25" s="233"/>
      <c r="G25" s="126"/>
      <c r="H25" s="152" t="b">
        <f t="shared" ca="1" si="3"/>
        <v>0</v>
      </c>
      <c r="I25" s="151">
        <f t="shared" si="4"/>
        <v>0</v>
      </c>
      <c r="J25" s="232"/>
      <c r="K25" s="150"/>
      <c r="L25" s="149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48"/>
      <c r="BA25" s="147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R25" s="110"/>
      <c r="CX25" s="144"/>
    </row>
    <row r="26" spans="2:102" s="129" customFormat="1">
      <c r="B26" s="96"/>
      <c r="C26" s="154">
        <f t="shared" si="2"/>
        <v>17</v>
      </c>
      <c r="D26" s="229" t="s">
        <v>207</v>
      </c>
      <c r="E26" s="230"/>
      <c r="F26" s="233"/>
      <c r="G26" s="126"/>
      <c r="H26" s="152" t="b">
        <f t="shared" ca="1" si="3"/>
        <v>0</v>
      </c>
      <c r="I26" s="151">
        <f t="shared" si="4"/>
        <v>0</v>
      </c>
      <c r="J26" s="232"/>
      <c r="K26" s="150"/>
      <c r="L26" s="149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48"/>
      <c r="BA26" s="147"/>
      <c r="BB26" s="146"/>
      <c r="BC26" s="146"/>
      <c r="BD26" s="146"/>
      <c r="BE26" s="146"/>
      <c r="BF26" s="146"/>
      <c r="BG26" s="146"/>
      <c r="BH26" s="146"/>
      <c r="BI26" s="146"/>
      <c r="BJ26" s="146"/>
      <c r="BK26" s="146"/>
      <c r="BL26" s="146"/>
      <c r="BM26" s="146"/>
      <c r="BR26" s="110"/>
      <c r="CX26" s="144"/>
    </row>
    <row r="27" spans="2:102" s="129" customFormat="1">
      <c r="B27" s="96"/>
      <c r="C27" s="154">
        <f t="shared" si="2"/>
        <v>18</v>
      </c>
      <c r="D27" s="229" t="s">
        <v>208</v>
      </c>
      <c r="E27" s="230"/>
      <c r="F27" s="233"/>
      <c r="G27" s="126"/>
      <c r="H27" s="152" t="b">
        <f t="shared" ca="1" si="3"/>
        <v>0</v>
      </c>
      <c r="I27" s="151">
        <f t="shared" si="4"/>
        <v>0</v>
      </c>
      <c r="J27" s="232"/>
      <c r="K27" s="150"/>
      <c r="L27" s="149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48"/>
      <c r="BA27" s="147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R27" s="110"/>
      <c r="CX27" s="144"/>
    </row>
    <row r="28" spans="2:102" s="129" customFormat="1">
      <c r="B28" s="96"/>
      <c r="C28" s="154">
        <f t="shared" si="2"/>
        <v>19</v>
      </c>
      <c r="D28" s="229" t="s">
        <v>209</v>
      </c>
      <c r="E28" s="230"/>
      <c r="F28" s="233"/>
      <c r="G28" s="126"/>
      <c r="H28" s="152" t="b">
        <f t="shared" ca="1" si="3"/>
        <v>0</v>
      </c>
      <c r="I28" s="151">
        <f t="shared" si="4"/>
        <v>0</v>
      </c>
      <c r="J28" s="232"/>
      <c r="K28" s="150"/>
      <c r="L28" s="149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48"/>
      <c r="BA28" s="147"/>
      <c r="BB28" s="146"/>
      <c r="BC28" s="146"/>
      <c r="BD28" s="146"/>
      <c r="BE28" s="146"/>
      <c r="BF28" s="146"/>
      <c r="BG28" s="146"/>
      <c r="BH28" s="146"/>
      <c r="BI28" s="146"/>
      <c r="BJ28" s="146"/>
      <c r="BK28" s="146"/>
      <c r="BL28" s="146"/>
      <c r="BM28" s="146"/>
      <c r="BR28" s="110"/>
      <c r="CX28" s="144"/>
    </row>
    <row r="29" spans="2:102" s="129" customFormat="1">
      <c r="B29" s="96"/>
      <c r="C29" s="154">
        <f t="shared" si="2"/>
        <v>20</v>
      </c>
      <c r="D29" s="229" t="s">
        <v>210</v>
      </c>
      <c r="E29" s="230"/>
      <c r="F29" s="233"/>
      <c r="G29" s="126"/>
      <c r="H29" s="152" t="b">
        <f t="shared" ca="1" si="3"/>
        <v>0</v>
      </c>
      <c r="I29" s="151">
        <f t="shared" si="4"/>
        <v>0</v>
      </c>
      <c r="J29" s="232"/>
      <c r="K29" s="150"/>
      <c r="L29" s="149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48"/>
      <c r="BA29" s="147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  <c r="BM29" s="146"/>
      <c r="BR29" s="110"/>
      <c r="CX29" s="144"/>
    </row>
    <row r="30" spans="2:102" s="129" customFormat="1">
      <c r="B30" s="96"/>
      <c r="C30" s="154">
        <f t="shared" si="2"/>
        <v>21</v>
      </c>
      <c r="D30" s="229" t="s">
        <v>211</v>
      </c>
      <c r="E30" s="230"/>
      <c r="F30" s="233"/>
      <c r="G30" s="126"/>
      <c r="H30" s="152" t="b">
        <f t="shared" ca="1" si="3"/>
        <v>0</v>
      </c>
      <c r="I30" s="151">
        <f t="shared" si="4"/>
        <v>0</v>
      </c>
      <c r="J30" s="232"/>
      <c r="K30" s="150"/>
      <c r="L30" s="149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48"/>
      <c r="BA30" s="147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R30" s="110"/>
      <c r="CX30" s="144"/>
    </row>
    <row r="31" spans="2:102" s="129" customFormat="1">
      <c r="B31" s="96"/>
      <c r="C31" s="154">
        <f t="shared" si="2"/>
        <v>22</v>
      </c>
      <c r="D31" s="229" t="s">
        <v>212</v>
      </c>
      <c r="E31" s="230"/>
      <c r="F31" s="233"/>
      <c r="G31" s="126"/>
      <c r="H31" s="152" t="b">
        <f t="shared" ca="1" si="3"/>
        <v>0</v>
      </c>
      <c r="I31" s="151">
        <f t="shared" si="4"/>
        <v>0</v>
      </c>
      <c r="J31" s="232"/>
      <c r="K31" s="150"/>
      <c r="L31" s="149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48"/>
      <c r="BA31" s="147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R31" s="110"/>
      <c r="CX31" s="144"/>
    </row>
    <row r="32" spans="2:102" s="129" customFormat="1">
      <c r="B32" s="96"/>
      <c r="C32" s="154">
        <f t="shared" si="2"/>
        <v>23</v>
      </c>
      <c r="D32" s="229" t="s">
        <v>213</v>
      </c>
      <c r="E32" s="230"/>
      <c r="F32" s="233"/>
      <c r="G32" s="126"/>
      <c r="H32" s="152" t="b">
        <f t="shared" ca="1" si="3"/>
        <v>0</v>
      </c>
      <c r="I32" s="151">
        <f t="shared" si="4"/>
        <v>0</v>
      </c>
      <c r="J32" s="232"/>
      <c r="K32" s="150"/>
      <c r="L32" s="149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48"/>
      <c r="BA32" s="147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R32" s="110"/>
      <c r="CX32" s="144"/>
    </row>
    <row r="33" spans="2:102" s="129" customFormat="1">
      <c r="B33" s="96"/>
      <c r="C33" s="154">
        <f t="shared" si="2"/>
        <v>24</v>
      </c>
      <c r="D33" s="229" t="s">
        <v>214</v>
      </c>
      <c r="E33" s="230"/>
      <c r="F33" s="233"/>
      <c r="G33" s="126"/>
      <c r="H33" s="152" t="b">
        <f t="shared" ca="1" si="3"/>
        <v>0</v>
      </c>
      <c r="I33" s="151">
        <f t="shared" si="4"/>
        <v>0</v>
      </c>
      <c r="J33" s="232"/>
      <c r="K33" s="150"/>
      <c r="L33" s="149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48"/>
      <c r="BA33" s="147"/>
      <c r="BB33" s="146"/>
      <c r="BC33" s="146"/>
      <c r="BD33" s="146"/>
      <c r="BE33" s="146"/>
      <c r="BF33" s="146"/>
      <c r="BG33" s="146"/>
      <c r="BH33" s="146"/>
      <c r="BI33" s="146"/>
      <c r="BJ33" s="146"/>
      <c r="BK33" s="146"/>
      <c r="BL33" s="146"/>
      <c r="BM33" s="146"/>
      <c r="BR33" s="110"/>
      <c r="CX33" s="144"/>
    </row>
    <row r="34" spans="2:102" s="129" customFormat="1">
      <c r="B34" s="96"/>
      <c r="C34" s="154">
        <f t="shared" si="2"/>
        <v>25</v>
      </c>
      <c r="D34" s="229" t="s">
        <v>215</v>
      </c>
      <c r="E34" s="230"/>
      <c r="F34" s="233"/>
      <c r="G34" s="126"/>
      <c r="H34" s="152" t="b">
        <f t="shared" ca="1" si="3"/>
        <v>0</v>
      </c>
      <c r="I34" s="151">
        <f t="shared" si="4"/>
        <v>0</v>
      </c>
      <c r="J34" s="232"/>
      <c r="K34" s="150"/>
      <c r="L34" s="149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48"/>
      <c r="BA34" s="147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R34" s="110"/>
      <c r="CX34" s="144"/>
    </row>
    <row r="35" spans="2:102" s="129" customFormat="1">
      <c r="B35" s="96"/>
      <c r="C35" s="154">
        <f t="shared" si="2"/>
        <v>26</v>
      </c>
      <c r="D35" s="229" t="s">
        <v>216</v>
      </c>
      <c r="E35" s="230"/>
      <c r="F35" s="233"/>
      <c r="G35" s="126"/>
      <c r="H35" s="152" t="b">
        <f t="shared" ca="1" si="3"/>
        <v>0</v>
      </c>
      <c r="I35" s="151">
        <f t="shared" si="4"/>
        <v>0</v>
      </c>
      <c r="J35" s="232"/>
      <c r="K35" s="150"/>
      <c r="L35" s="149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48"/>
      <c r="BA35" s="147"/>
      <c r="BB35" s="146"/>
      <c r="BC35" s="146"/>
      <c r="BD35" s="146"/>
      <c r="BE35" s="146"/>
      <c r="BF35" s="146"/>
      <c r="BG35" s="146"/>
      <c r="BH35" s="146"/>
      <c r="BI35" s="146"/>
      <c r="BJ35" s="146"/>
      <c r="BK35" s="146"/>
      <c r="BL35" s="146"/>
      <c r="BM35" s="146"/>
      <c r="BR35" s="110"/>
      <c r="CX35" s="144"/>
    </row>
    <row r="36" spans="2:102" s="129" customFormat="1">
      <c r="B36" s="96"/>
      <c r="C36" s="154">
        <f t="shared" si="2"/>
        <v>27</v>
      </c>
      <c r="D36" s="229" t="s">
        <v>201</v>
      </c>
      <c r="E36" s="230"/>
      <c r="F36" s="233"/>
      <c r="G36" s="126"/>
      <c r="H36" s="152" t="b">
        <f t="shared" ca="1" si="3"/>
        <v>0</v>
      </c>
      <c r="I36" s="151">
        <f t="shared" si="4"/>
        <v>0</v>
      </c>
      <c r="J36" s="232"/>
      <c r="K36" s="150"/>
      <c r="L36" s="149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48"/>
      <c r="BA36" s="147"/>
      <c r="BB36" s="146"/>
      <c r="BC36" s="146"/>
      <c r="BD36" s="146"/>
      <c r="BE36" s="146"/>
      <c r="BF36" s="146"/>
      <c r="BG36" s="146"/>
      <c r="BH36" s="146"/>
      <c r="BI36" s="146"/>
      <c r="BJ36" s="146"/>
      <c r="BK36" s="146"/>
      <c r="BL36" s="146"/>
      <c r="BM36" s="146"/>
      <c r="BR36" s="110"/>
      <c r="CX36" s="144"/>
    </row>
    <row r="37" spans="2:102" s="129" customFormat="1">
      <c r="B37" s="96"/>
      <c r="C37" s="154">
        <f t="shared" si="2"/>
        <v>28</v>
      </c>
      <c r="D37" s="229" t="s">
        <v>202</v>
      </c>
      <c r="E37" s="230"/>
      <c r="F37" s="233"/>
      <c r="G37" s="126"/>
      <c r="H37" s="152" t="b">
        <f t="shared" ca="1" si="3"/>
        <v>0</v>
      </c>
      <c r="I37" s="151">
        <f t="shared" si="4"/>
        <v>0</v>
      </c>
      <c r="J37" s="232"/>
      <c r="K37" s="150"/>
      <c r="L37" s="149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48"/>
      <c r="BA37" s="147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R37" s="110"/>
      <c r="CX37" s="144"/>
    </row>
    <row r="38" spans="2:102" s="129" customFormat="1">
      <c r="B38" s="96"/>
      <c r="C38" s="154">
        <f t="shared" si="2"/>
        <v>29</v>
      </c>
      <c r="D38" s="229" t="s">
        <v>203</v>
      </c>
      <c r="E38" s="230"/>
      <c r="F38" s="233"/>
      <c r="G38" s="126"/>
      <c r="H38" s="152" t="b">
        <f t="shared" ca="1" si="3"/>
        <v>0</v>
      </c>
      <c r="I38" s="151">
        <f t="shared" si="4"/>
        <v>0</v>
      </c>
      <c r="J38" s="232"/>
      <c r="K38" s="150"/>
      <c r="L38" s="149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48"/>
      <c r="BA38" s="147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R38" s="110"/>
      <c r="CX38" s="144"/>
    </row>
    <row r="39" spans="2:102" s="129" customFormat="1">
      <c r="B39" s="96"/>
      <c r="C39" s="154">
        <f t="shared" si="2"/>
        <v>30</v>
      </c>
      <c r="D39" s="229" t="s">
        <v>204</v>
      </c>
      <c r="E39" s="230"/>
      <c r="F39" s="233"/>
      <c r="G39" s="126"/>
      <c r="H39" s="152" t="b">
        <f t="shared" ca="1" si="3"/>
        <v>0</v>
      </c>
      <c r="I39" s="151">
        <f t="shared" si="4"/>
        <v>0</v>
      </c>
      <c r="J39" s="232"/>
      <c r="K39" s="150"/>
      <c r="L39" s="149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48"/>
      <c r="BA39" s="147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6"/>
      <c r="BM39" s="146"/>
      <c r="BR39" s="110"/>
      <c r="CX39" s="144"/>
    </row>
    <row r="40" spans="2:102" s="129" customFormat="1" hidden="1">
      <c r="B40" s="145"/>
      <c r="C40" s="143"/>
      <c r="D40" s="142"/>
      <c r="E40" s="128">
        <v>25</v>
      </c>
      <c r="F40" s="127">
        <v>1</v>
      </c>
      <c r="G40" s="126"/>
      <c r="H40" s="125">
        <f t="shared" ref="H40:H62" ca="1" si="5">IF(INDIRECT("I"&amp;F40+9)="","",IF(F40&lt;&gt;"",WORKDAY(INDIRECT("I"&amp;F40+9),1),G40))</f>
        <v>2</v>
      </c>
      <c r="I40" s="124">
        <f t="shared" ref="I40:I62" ca="1" si="6">IFERROR(SUM(IF(F40="",G40,H40),E40),"")</f>
        <v>27</v>
      </c>
      <c r="J40" s="123" t="s">
        <v>175</v>
      </c>
      <c r="K40" s="138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6"/>
      <c r="AX40" s="136"/>
      <c r="AY40" s="136"/>
      <c r="AZ40" s="136"/>
      <c r="BR40" s="110"/>
      <c r="CX40" s="144"/>
    </row>
    <row r="41" spans="2:102" s="129" customFormat="1" hidden="1">
      <c r="B41" s="145"/>
      <c r="C41" s="143"/>
      <c r="D41" s="142"/>
      <c r="E41" s="128">
        <v>25</v>
      </c>
      <c r="F41" s="127">
        <v>1</v>
      </c>
      <c r="G41" s="126"/>
      <c r="H41" s="125">
        <f t="shared" ca="1" si="5"/>
        <v>2</v>
      </c>
      <c r="I41" s="124">
        <f t="shared" ca="1" si="6"/>
        <v>27</v>
      </c>
      <c r="J41" s="123" t="s">
        <v>173</v>
      </c>
      <c r="K41" s="138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6"/>
      <c r="AX41" s="136"/>
      <c r="AY41" s="136"/>
      <c r="AZ41" s="136"/>
      <c r="BR41" s="110"/>
      <c r="CX41" s="144"/>
    </row>
    <row r="42" spans="2:102" s="129" customFormat="1" hidden="1">
      <c r="B42" s="145"/>
      <c r="C42" s="143"/>
      <c r="D42" s="142"/>
      <c r="E42" s="128">
        <v>25</v>
      </c>
      <c r="F42" s="127">
        <v>1</v>
      </c>
      <c r="G42" s="126"/>
      <c r="H42" s="125">
        <f t="shared" ca="1" si="5"/>
        <v>2</v>
      </c>
      <c r="I42" s="124">
        <f t="shared" ca="1" si="6"/>
        <v>27</v>
      </c>
      <c r="J42" s="123" t="s">
        <v>175</v>
      </c>
      <c r="K42" s="138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6"/>
      <c r="AX42" s="136"/>
      <c r="AY42" s="136"/>
      <c r="AZ42" s="136"/>
      <c r="BR42" s="110"/>
      <c r="CX42" s="144"/>
    </row>
    <row r="43" spans="2:102" s="129" customFormat="1" hidden="1">
      <c r="B43" s="145"/>
      <c r="C43" s="143"/>
      <c r="D43" s="142"/>
      <c r="E43" s="128">
        <v>25</v>
      </c>
      <c r="F43" s="127">
        <v>1</v>
      </c>
      <c r="G43" s="126"/>
      <c r="H43" s="125">
        <f t="shared" ca="1" si="5"/>
        <v>2</v>
      </c>
      <c r="I43" s="124">
        <f t="shared" ca="1" si="6"/>
        <v>27</v>
      </c>
      <c r="J43" s="123" t="s">
        <v>173</v>
      </c>
      <c r="K43" s="138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6"/>
      <c r="AX43" s="136"/>
      <c r="AY43" s="136"/>
      <c r="AZ43" s="136"/>
      <c r="BR43" s="110"/>
      <c r="CX43" s="144"/>
    </row>
    <row r="44" spans="2:102" s="129" customFormat="1" hidden="1">
      <c r="B44" s="145"/>
      <c r="C44" s="143"/>
      <c r="D44" s="142"/>
      <c r="E44" s="128">
        <v>25</v>
      </c>
      <c r="F44" s="127">
        <v>1</v>
      </c>
      <c r="G44" s="126"/>
      <c r="H44" s="125">
        <f t="shared" ca="1" si="5"/>
        <v>2</v>
      </c>
      <c r="I44" s="124">
        <f t="shared" ca="1" si="6"/>
        <v>27</v>
      </c>
      <c r="J44" s="123" t="s">
        <v>175</v>
      </c>
      <c r="K44" s="138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6"/>
      <c r="AX44" s="136"/>
      <c r="AY44" s="136"/>
      <c r="AZ44" s="136"/>
      <c r="BR44" s="110"/>
      <c r="CX44" s="144"/>
    </row>
    <row r="45" spans="2:102" s="129" customFormat="1" hidden="1">
      <c r="B45" s="145"/>
      <c r="C45" s="143"/>
      <c r="D45" s="142"/>
      <c r="E45" s="128">
        <v>25</v>
      </c>
      <c r="F45" s="127">
        <v>1</v>
      </c>
      <c r="G45" s="126"/>
      <c r="H45" s="125">
        <f t="shared" ca="1" si="5"/>
        <v>2</v>
      </c>
      <c r="I45" s="124">
        <f t="shared" ca="1" si="6"/>
        <v>27</v>
      </c>
      <c r="J45" s="123" t="s">
        <v>173</v>
      </c>
      <c r="K45" s="138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6"/>
      <c r="AX45" s="136"/>
      <c r="AY45" s="136"/>
      <c r="AZ45" s="136"/>
      <c r="BR45" s="110"/>
      <c r="CX45" s="144"/>
    </row>
    <row r="46" spans="2:102" s="129" customFormat="1" hidden="1">
      <c r="B46" s="145"/>
      <c r="C46" s="143"/>
      <c r="D46" s="142"/>
      <c r="E46" s="128">
        <v>25</v>
      </c>
      <c r="F46" s="127">
        <v>1</v>
      </c>
      <c r="G46" s="126"/>
      <c r="H46" s="125">
        <f t="shared" ca="1" si="5"/>
        <v>2</v>
      </c>
      <c r="I46" s="124">
        <f t="shared" ca="1" si="6"/>
        <v>27</v>
      </c>
      <c r="J46" s="123" t="s">
        <v>175</v>
      </c>
      <c r="K46" s="138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6"/>
      <c r="AX46" s="136"/>
      <c r="AY46" s="136"/>
      <c r="AZ46" s="136"/>
      <c r="BR46" s="110"/>
      <c r="CX46" s="144"/>
    </row>
    <row r="47" spans="2:102" s="129" customFormat="1" hidden="1">
      <c r="B47" s="145"/>
      <c r="C47" s="143"/>
      <c r="D47" s="142"/>
      <c r="E47" s="128">
        <v>25</v>
      </c>
      <c r="F47" s="127">
        <v>1</v>
      </c>
      <c r="G47" s="126"/>
      <c r="H47" s="125">
        <f t="shared" ca="1" si="5"/>
        <v>2</v>
      </c>
      <c r="I47" s="124">
        <f t="shared" ca="1" si="6"/>
        <v>27</v>
      </c>
      <c r="J47" s="123" t="s">
        <v>173</v>
      </c>
      <c r="K47" s="138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6"/>
      <c r="AX47" s="136"/>
      <c r="AY47" s="136"/>
      <c r="AZ47" s="136"/>
      <c r="BR47" s="110"/>
      <c r="CX47" s="144"/>
    </row>
    <row r="48" spans="2:102" s="129" customFormat="1" hidden="1">
      <c r="B48" s="145"/>
      <c r="C48" s="143"/>
      <c r="D48" s="142"/>
      <c r="E48" s="128">
        <v>25</v>
      </c>
      <c r="F48" s="127">
        <v>1</v>
      </c>
      <c r="G48" s="126"/>
      <c r="H48" s="125">
        <f t="shared" ca="1" si="5"/>
        <v>2</v>
      </c>
      <c r="I48" s="124">
        <f t="shared" ca="1" si="6"/>
        <v>27</v>
      </c>
      <c r="J48" s="123" t="s">
        <v>175</v>
      </c>
      <c r="K48" s="138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6"/>
      <c r="AX48" s="136"/>
      <c r="AY48" s="136"/>
      <c r="AZ48" s="136"/>
      <c r="BR48" s="110"/>
      <c r="CX48" s="144"/>
    </row>
    <row r="49" spans="1:102" s="129" customFormat="1" hidden="1">
      <c r="B49" s="145"/>
      <c r="C49" s="143"/>
      <c r="D49" s="142"/>
      <c r="E49" s="128">
        <v>25</v>
      </c>
      <c r="F49" s="127">
        <v>1</v>
      </c>
      <c r="G49" s="126"/>
      <c r="H49" s="125">
        <f t="shared" ca="1" si="5"/>
        <v>2</v>
      </c>
      <c r="I49" s="124">
        <f t="shared" ca="1" si="6"/>
        <v>27</v>
      </c>
      <c r="J49" s="123" t="s">
        <v>173</v>
      </c>
      <c r="K49" s="138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6"/>
      <c r="AX49" s="136"/>
      <c r="AY49" s="136"/>
      <c r="AZ49" s="136"/>
      <c r="BR49" s="110"/>
      <c r="CX49" s="144"/>
    </row>
    <row r="50" spans="1:102" s="129" customFormat="1" hidden="1">
      <c r="B50" s="145"/>
      <c r="C50" s="143"/>
      <c r="D50" s="142"/>
      <c r="E50" s="128">
        <v>25</v>
      </c>
      <c r="F50" s="127">
        <v>1</v>
      </c>
      <c r="G50" s="126"/>
      <c r="H50" s="125">
        <f t="shared" ca="1" si="5"/>
        <v>2</v>
      </c>
      <c r="I50" s="124">
        <f t="shared" ca="1" si="6"/>
        <v>27</v>
      </c>
      <c r="J50" s="123" t="s">
        <v>175</v>
      </c>
      <c r="K50" s="138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6"/>
      <c r="AX50" s="136"/>
      <c r="AY50" s="136"/>
      <c r="AZ50" s="136"/>
      <c r="BR50" s="110"/>
      <c r="CX50" s="144"/>
    </row>
    <row r="51" spans="1:102" s="129" customFormat="1" hidden="1">
      <c r="B51" s="145"/>
      <c r="C51" s="143"/>
      <c r="D51" s="142"/>
      <c r="E51" s="128">
        <v>25</v>
      </c>
      <c r="F51" s="127">
        <v>1</v>
      </c>
      <c r="G51" s="126"/>
      <c r="H51" s="125">
        <f t="shared" ca="1" si="5"/>
        <v>2</v>
      </c>
      <c r="I51" s="124">
        <f t="shared" ca="1" si="6"/>
        <v>27</v>
      </c>
      <c r="J51" s="123" t="s">
        <v>173</v>
      </c>
      <c r="K51" s="138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6"/>
      <c r="AX51" s="136"/>
      <c r="AY51" s="136"/>
      <c r="AZ51" s="136"/>
      <c r="BR51" s="110"/>
      <c r="CX51" s="144"/>
    </row>
    <row r="52" spans="1:102" s="129" customFormat="1" hidden="1">
      <c r="B52" s="145"/>
      <c r="C52" s="143"/>
      <c r="D52" s="142"/>
      <c r="E52" s="128">
        <v>25</v>
      </c>
      <c r="F52" s="127">
        <v>1</v>
      </c>
      <c r="G52" s="126"/>
      <c r="H52" s="125">
        <f t="shared" ca="1" si="5"/>
        <v>2</v>
      </c>
      <c r="I52" s="124">
        <f t="shared" ca="1" si="6"/>
        <v>27</v>
      </c>
      <c r="J52" s="123" t="s">
        <v>175</v>
      </c>
      <c r="K52" s="138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6"/>
      <c r="AX52" s="136"/>
      <c r="AY52" s="136"/>
      <c r="AZ52" s="136"/>
      <c r="BR52" s="110"/>
      <c r="CX52" s="144"/>
    </row>
    <row r="53" spans="1:102" s="129" customFormat="1" hidden="1">
      <c r="B53" s="141"/>
      <c r="C53" s="143"/>
      <c r="D53" s="142"/>
      <c r="E53" s="128">
        <v>25</v>
      </c>
      <c r="F53" s="127">
        <v>1</v>
      </c>
      <c r="G53" s="126"/>
      <c r="H53" s="125">
        <f t="shared" ca="1" si="5"/>
        <v>2</v>
      </c>
      <c r="I53" s="124">
        <f t="shared" ca="1" si="6"/>
        <v>27</v>
      </c>
      <c r="J53" s="123" t="s">
        <v>173</v>
      </c>
      <c r="K53" s="138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6"/>
      <c r="AX53" s="136"/>
      <c r="AY53" s="136"/>
      <c r="AZ53" s="136"/>
      <c r="BR53" s="110"/>
      <c r="CX53" s="144"/>
    </row>
    <row r="54" spans="1:102" s="129" customFormat="1" hidden="1">
      <c r="B54" s="141"/>
      <c r="C54" s="143"/>
      <c r="D54" s="142"/>
      <c r="E54" s="128">
        <v>25</v>
      </c>
      <c r="F54" s="127">
        <v>1</v>
      </c>
      <c r="G54" s="126"/>
      <c r="H54" s="125">
        <f t="shared" ca="1" si="5"/>
        <v>2</v>
      </c>
      <c r="I54" s="124">
        <f t="shared" ca="1" si="6"/>
        <v>27</v>
      </c>
      <c r="J54" s="123" t="s">
        <v>175</v>
      </c>
      <c r="K54" s="138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6"/>
      <c r="AX54" s="136"/>
      <c r="AY54" s="136"/>
      <c r="AZ54" s="136"/>
      <c r="BR54" s="110"/>
      <c r="CX54" s="144"/>
    </row>
    <row r="55" spans="1:102" s="96" customFormat="1" hidden="1">
      <c r="B55" s="141"/>
      <c r="C55" s="143"/>
      <c r="D55" s="142"/>
      <c r="E55" s="128">
        <v>25</v>
      </c>
      <c r="F55" s="127">
        <v>1</v>
      </c>
      <c r="G55" s="126"/>
      <c r="H55" s="125">
        <f t="shared" ca="1" si="5"/>
        <v>2</v>
      </c>
      <c r="I55" s="124">
        <f t="shared" ca="1" si="6"/>
        <v>27</v>
      </c>
      <c r="J55" s="123" t="s">
        <v>173</v>
      </c>
      <c r="K55" s="138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6"/>
      <c r="AX55" s="136"/>
      <c r="AY55" s="136"/>
      <c r="AZ55" s="136"/>
      <c r="BF55" s="129"/>
      <c r="BG55" s="129"/>
      <c r="BH55" s="129"/>
      <c r="BI55" s="129"/>
      <c r="BJ55" s="129"/>
      <c r="BK55" s="129"/>
      <c r="BL55" s="129"/>
      <c r="BM55" s="129"/>
      <c r="BN55" s="129"/>
      <c r="BO55" s="129"/>
      <c r="BP55" s="129"/>
      <c r="BR55" s="110"/>
      <c r="CX55" s="97"/>
    </row>
    <row r="56" spans="1:102" s="96" customFormat="1" hidden="1">
      <c r="B56" s="141"/>
      <c r="C56" s="143"/>
      <c r="D56" s="142"/>
      <c r="E56" s="128">
        <v>25</v>
      </c>
      <c r="F56" s="127">
        <v>1</v>
      </c>
      <c r="G56" s="126"/>
      <c r="H56" s="125">
        <f t="shared" ca="1" si="5"/>
        <v>2</v>
      </c>
      <c r="I56" s="124">
        <f t="shared" ca="1" si="6"/>
        <v>27</v>
      </c>
      <c r="J56" s="123" t="s">
        <v>175</v>
      </c>
      <c r="K56" s="138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6"/>
      <c r="AX56" s="136"/>
      <c r="AY56" s="136"/>
      <c r="AZ56" s="136"/>
      <c r="BF56" s="129"/>
      <c r="BG56" s="129"/>
      <c r="BH56" s="129"/>
      <c r="BI56" s="129"/>
      <c r="BJ56" s="129"/>
      <c r="BK56" s="129"/>
      <c r="BL56" s="129"/>
      <c r="BM56" s="129"/>
      <c r="BN56" s="129"/>
      <c r="BO56" s="129"/>
      <c r="BP56" s="129"/>
      <c r="BR56" s="110"/>
      <c r="CX56" s="97"/>
    </row>
    <row r="57" spans="1:102" s="96" customFormat="1" hidden="1">
      <c r="B57" s="141"/>
      <c r="C57" s="140"/>
      <c r="D57" s="139"/>
      <c r="E57" s="128">
        <v>25</v>
      </c>
      <c r="F57" s="127">
        <v>1</v>
      </c>
      <c r="G57" s="126"/>
      <c r="H57" s="125">
        <f t="shared" ca="1" si="5"/>
        <v>2</v>
      </c>
      <c r="I57" s="124">
        <f t="shared" ca="1" si="6"/>
        <v>27</v>
      </c>
      <c r="J57" s="123" t="s">
        <v>173</v>
      </c>
      <c r="K57" s="138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6"/>
      <c r="AX57" s="136"/>
      <c r="AY57" s="136"/>
      <c r="AZ57" s="136"/>
      <c r="BF57" s="129"/>
      <c r="BG57" s="129"/>
      <c r="BH57" s="129"/>
      <c r="BI57" s="129"/>
      <c r="BJ57" s="129"/>
      <c r="BK57" s="129"/>
      <c r="BL57" s="129"/>
      <c r="BM57" s="129"/>
      <c r="BN57" s="129"/>
      <c r="BO57" s="129"/>
      <c r="BP57" s="129"/>
      <c r="BR57" s="110"/>
      <c r="CX57" s="97"/>
    </row>
    <row r="58" spans="1:102" s="96" customFormat="1" hidden="1">
      <c r="A58" s="111"/>
      <c r="B58" s="132"/>
      <c r="C58" s="135"/>
      <c r="D58" s="111"/>
      <c r="E58" s="128">
        <v>25</v>
      </c>
      <c r="F58" s="127">
        <v>1</v>
      </c>
      <c r="G58" s="126"/>
      <c r="H58" s="125">
        <f t="shared" ca="1" si="5"/>
        <v>2</v>
      </c>
      <c r="I58" s="124">
        <f t="shared" ca="1" si="6"/>
        <v>27</v>
      </c>
      <c r="J58" s="123" t="s">
        <v>175</v>
      </c>
      <c r="K58" s="111"/>
      <c r="L58" s="134"/>
      <c r="M58" s="134"/>
      <c r="N58" s="134"/>
      <c r="O58" s="134"/>
      <c r="P58" s="134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11"/>
      <c r="AX58" s="111"/>
      <c r="AY58" s="111"/>
      <c r="AZ58" s="133"/>
      <c r="BA58" s="111"/>
      <c r="BF58" s="129"/>
      <c r="BG58" s="129"/>
      <c r="BH58" s="129"/>
      <c r="BI58" s="129"/>
      <c r="BJ58" s="129"/>
      <c r="BK58" s="129"/>
      <c r="BL58" s="129"/>
      <c r="BM58" s="129"/>
      <c r="BN58" s="129"/>
      <c r="BO58" s="129"/>
      <c r="BP58" s="129"/>
      <c r="BR58" s="110"/>
      <c r="CX58" s="97"/>
    </row>
    <row r="59" spans="1:102" s="96" customFormat="1" hidden="1">
      <c r="A59" s="111"/>
      <c r="B59" s="132"/>
      <c r="C59" s="131"/>
      <c r="D59" s="131"/>
      <c r="E59" s="128">
        <v>25</v>
      </c>
      <c r="F59" s="127">
        <v>1</v>
      </c>
      <c r="G59" s="126"/>
      <c r="H59" s="125">
        <f t="shared" ca="1" si="5"/>
        <v>2</v>
      </c>
      <c r="I59" s="124">
        <f t="shared" ca="1" si="6"/>
        <v>27</v>
      </c>
      <c r="J59" s="123" t="s">
        <v>173</v>
      </c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31"/>
      <c r="AK59" s="131"/>
      <c r="AL59" s="131"/>
      <c r="AM59" s="131"/>
      <c r="AN59" s="131"/>
      <c r="AO59" s="131"/>
      <c r="AP59" s="131"/>
      <c r="AQ59" s="131"/>
      <c r="AR59" s="131"/>
      <c r="AS59" s="131"/>
      <c r="AT59" s="131"/>
      <c r="AU59" s="131"/>
      <c r="AV59" s="131"/>
      <c r="AW59" s="131"/>
      <c r="AX59" s="131"/>
      <c r="AY59" s="131"/>
      <c r="AZ59" s="131"/>
      <c r="BA59" s="111"/>
      <c r="BF59" s="129"/>
      <c r="BG59" s="129"/>
      <c r="BH59" s="129"/>
      <c r="BI59" s="129"/>
      <c r="BJ59" s="129"/>
      <c r="BK59" s="129"/>
      <c r="BL59" s="129"/>
      <c r="BM59" s="129"/>
      <c r="BN59" s="129"/>
      <c r="BO59" s="129"/>
      <c r="BP59" s="129"/>
      <c r="BR59" s="110"/>
      <c r="CX59" s="97"/>
    </row>
    <row r="60" spans="1:102" s="96" customFormat="1" hidden="1">
      <c r="A60" s="111"/>
      <c r="B60" s="130"/>
      <c r="C60" s="111"/>
      <c r="D60" s="111"/>
      <c r="E60" s="128">
        <v>25</v>
      </c>
      <c r="F60" s="127">
        <v>1</v>
      </c>
      <c r="G60" s="126"/>
      <c r="H60" s="125">
        <f t="shared" ca="1" si="5"/>
        <v>2</v>
      </c>
      <c r="I60" s="124">
        <f t="shared" ca="1" si="6"/>
        <v>27</v>
      </c>
      <c r="J60" s="123" t="s">
        <v>175</v>
      </c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1"/>
      <c r="AR60" s="111"/>
      <c r="AS60" s="111"/>
      <c r="AT60" s="111"/>
      <c r="AU60" s="111"/>
      <c r="AV60" s="111"/>
      <c r="AW60" s="111"/>
      <c r="AX60" s="111"/>
      <c r="AY60" s="111"/>
      <c r="AZ60" s="111"/>
      <c r="BA60" s="111"/>
      <c r="BF60" s="129"/>
      <c r="BG60" s="129"/>
      <c r="BH60" s="129"/>
      <c r="BI60" s="129"/>
      <c r="BJ60" s="129"/>
      <c r="BK60" s="129"/>
      <c r="BL60" s="129"/>
      <c r="BM60" s="129"/>
      <c r="BN60" s="129"/>
      <c r="BO60" s="129"/>
      <c r="BP60" s="129"/>
      <c r="BR60" s="110"/>
      <c r="CX60" s="97"/>
    </row>
    <row r="61" spans="1:102" s="96" customFormat="1" hidden="1">
      <c r="A61" s="111"/>
      <c r="B61" s="111"/>
      <c r="C61" s="111"/>
      <c r="D61" s="111"/>
      <c r="E61" s="128">
        <v>25</v>
      </c>
      <c r="F61" s="127">
        <v>1</v>
      </c>
      <c r="G61" s="126"/>
      <c r="H61" s="125">
        <f t="shared" ca="1" si="5"/>
        <v>2</v>
      </c>
      <c r="I61" s="124">
        <f t="shared" ca="1" si="6"/>
        <v>27</v>
      </c>
      <c r="J61" s="123" t="s">
        <v>173</v>
      </c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1"/>
      <c r="AR61" s="111"/>
      <c r="AS61" s="111"/>
      <c r="AT61" s="111"/>
      <c r="AU61" s="111"/>
      <c r="AV61" s="111"/>
      <c r="AW61" s="111"/>
      <c r="AX61" s="111"/>
      <c r="AY61" s="111"/>
      <c r="AZ61" s="111"/>
      <c r="BA61" s="111"/>
      <c r="BR61" s="110"/>
      <c r="CX61" s="97"/>
    </row>
    <row r="62" spans="1:102" s="96" customFormat="1" hidden="1">
      <c r="A62" s="111"/>
      <c r="B62" s="111"/>
      <c r="C62" s="111"/>
      <c r="D62" s="111"/>
      <c r="E62" s="128">
        <v>25</v>
      </c>
      <c r="F62" s="127">
        <v>1</v>
      </c>
      <c r="G62" s="126"/>
      <c r="H62" s="125">
        <f t="shared" ca="1" si="5"/>
        <v>2</v>
      </c>
      <c r="I62" s="124">
        <f t="shared" ca="1" si="6"/>
        <v>27</v>
      </c>
      <c r="J62" s="123" t="s">
        <v>175</v>
      </c>
      <c r="K62" s="111"/>
      <c r="L62" s="122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1"/>
      <c r="AR62" s="111"/>
      <c r="AS62" s="111"/>
      <c r="AT62" s="111"/>
      <c r="AU62" s="111"/>
      <c r="AV62" s="111"/>
      <c r="AW62" s="111"/>
      <c r="AX62" s="111"/>
      <c r="AY62" s="111"/>
      <c r="AZ62" s="111"/>
      <c r="BA62" s="111"/>
      <c r="BR62" s="110"/>
      <c r="CX62" s="97"/>
    </row>
    <row r="63" spans="1:102" s="96" customFormat="1" ht="11.25" customHeight="1">
      <c r="C63" s="118"/>
      <c r="D63" s="118"/>
      <c r="E63" s="118"/>
      <c r="F63" s="118"/>
      <c r="G63" s="118"/>
      <c r="H63" s="118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R63" s="110"/>
      <c r="CX63" s="97"/>
    </row>
    <row r="64" spans="1:102" s="96" customFormat="1" ht="20.25">
      <c r="C64" s="118"/>
      <c r="D64" s="121"/>
      <c r="E64" s="121"/>
      <c r="F64" s="121"/>
      <c r="G64" s="121"/>
      <c r="H64" s="121"/>
      <c r="I64" s="120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R64" s="110"/>
      <c r="CX64" s="97"/>
    </row>
    <row r="65" spans="2:102" s="96" customFormat="1" ht="20.25">
      <c r="C65" s="118"/>
      <c r="D65" s="119">
        <f>SUMIF(J10:J39,"Tt",E10:E39)</f>
        <v>0</v>
      </c>
      <c r="E65" s="119">
        <f>SUMIF(J10:J39,"Tf",E10:E39)</f>
        <v>0</v>
      </c>
      <c r="F65" s="119">
        <f>SUMIF(J10:J39,"Tm",E10:E39)</f>
        <v>0</v>
      </c>
      <c r="G65" s="121"/>
      <c r="H65" s="121"/>
      <c r="I65" s="120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R65" s="110"/>
      <c r="CX65" s="97"/>
    </row>
    <row r="66" spans="2:102" s="96" customFormat="1" ht="45" customHeight="1" thickBot="1">
      <c r="C66" s="118"/>
      <c r="D66" s="119"/>
      <c r="E66" s="119"/>
      <c r="F66" s="119"/>
      <c r="G66" s="118"/>
      <c r="H66" s="118"/>
      <c r="I66" s="117"/>
      <c r="J66" s="117"/>
      <c r="K66" s="117"/>
      <c r="L66" s="117"/>
      <c r="M66" s="529" t="s">
        <v>217</v>
      </c>
      <c r="N66" s="529"/>
      <c r="O66" s="529"/>
      <c r="P66" s="529"/>
      <c r="Q66" s="529"/>
      <c r="R66" s="529"/>
      <c r="S66" s="529"/>
      <c r="T66" s="529"/>
      <c r="U66" s="529"/>
      <c r="V66" s="529"/>
      <c r="W66" s="529"/>
      <c r="X66" s="529"/>
      <c r="Y66" s="529"/>
      <c r="Z66" s="529"/>
      <c r="AA66" s="529"/>
      <c r="AB66" s="529"/>
      <c r="AC66" s="529"/>
      <c r="AD66" s="529"/>
      <c r="AE66" s="529"/>
      <c r="AF66" s="529"/>
      <c r="AG66" s="529"/>
      <c r="AH66" s="529"/>
      <c r="AI66" s="117"/>
      <c r="AJ66" s="531">
        <f>E7</f>
        <v>0</v>
      </c>
      <c r="AK66" s="531"/>
      <c r="AL66" s="531"/>
      <c r="AM66" s="117"/>
      <c r="AN66" s="117"/>
      <c r="AO66" s="117"/>
      <c r="AP66" s="530" t="s">
        <v>218</v>
      </c>
      <c r="AQ66" s="530"/>
      <c r="AR66" s="530"/>
      <c r="AS66" s="117"/>
      <c r="AT66" s="117"/>
      <c r="AU66" s="117"/>
      <c r="AV66" s="117"/>
      <c r="AW66" s="117"/>
      <c r="AX66" s="117"/>
      <c r="AY66" s="117"/>
      <c r="AZ66" s="117"/>
      <c r="BR66" s="110"/>
      <c r="CX66" s="97"/>
    </row>
    <row r="67" spans="2:102" s="96" customFormat="1" ht="22.5" customHeight="1" thickBot="1">
      <c r="C67" s="118"/>
      <c r="D67" s="116" t="s">
        <v>219</v>
      </c>
      <c r="E67" s="115">
        <f>F65+E65</f>
        <v>0</v>
      </c>
      <c r="G67" s="114" t="e">
        <f>E67*100/AJ66</f>
        <v>#DIV/0!</v>
      </c>
      <c r="H67" s="113" t="s">
        <v>220</v>
      </c>
      <c r="I67" s="112" t="s">
        <v>220</v>
      </c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R67" s="110"/>
      <c r="CX67" s="97"/>
    </row>
    <row r="68" spans="2:102" s="96" customFormat="1" ht="9.75" customHeight="1"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R68" s="110"/>
      <c r="CX68" s="97"/>
    </row>
    <row r="69" spans="2:102" s="96" customFormat="1" ht="6.75" customHeight="1" thickBot="1"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R69" s="110"/>
      <c r="CX69" s="97"/>
    </row>
    <row r="70" spans="2:102" s="96" customFormat="1" ht="22.5" customHeight="1" thickBot="1">
      <c r="B70" s="111"/>
      <c r="C70" s="111"/>
      <c r="D70" s="116" t="s">
        <v>221</v>
      </c>
      <c r="E70" s="115">
        <f>D65</f>
        <v>0</v>
      </c>
      <c r="G70" s="114" t="e">
        <f>E70*100/AJ66</f>
        <v>#DIV/0!</v>
      </c>
      <c r="H70" s="113" t="s">
        <v>220</v>
      </c>
      <c r="I70" s="112" t="s">
        <v>220</v>
      </c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1"/>
      <c r="AY70" s="111"/>
      <c r="AZ70" s="111"/>
      <c r="BR70" s="110"/>
      <c r="CX70" s="97"/>
    </row>
    <row r="71" spans="2:102" s="96" customFormat="1"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1"/>
      <c r="AY71" s="111"/>
      <c r="AZ71" s="111"/>
      <c r="BR71" s="110"/>
      <c r="CX71" s="97"/>
    </row>
    <row r="72" spans="2:102" s="96" customFormat="1">
      <c r="B72" s="520"/>
      <c r="C72" s="520"/>
      <c r="D72" s="520"/>
      <c r="E72" s="520"/>
      <c r="F72" s="520"/>
      <c r="G72" s="520"/>
      <c r="H72" s="520"/>
      <c r="I72" s="520"/>
      <c r="J72" s="520"/>
      <c r="K72" s="520"/>
      <c r="L72" s="520"/>
      <c r="M72" s="520"/>
      <c r="N72" s="520"/>
      <c r="O72" s="520"/>
      <c r="P72" s="520"/>
      <c r="Q72" s="520"/>
      <c r="R72" s="520"/>
      <c r="S72" s="520"/>
      <c r="T72" s="520"/>
      <c r="U72" s="520"/>
      <c r="V72" s="520"/>
      <c r="W72" s="520"/>
      <c r="X72" s="520"/>
      <c r="Y72" s="520"/>
      <c r="Z72" s="520"/>
      <c r="AA72" s="520"/>
      <c r="AB72" s="520"/>
      <c r="AC72" s="520"/>
      <c r="AD72" s="520"/>
      <c r="AE72" s="520"/>
      <c r="AF72" s="520"/>
      <c r="AG72" s="520"/>
      <c r="AH72" s="520"/>
      <c r="AI72" s="520"/>
      <c r="AJ72" s="520"/>
      <c r="AK72" s="520"/>
      <c r="AL72" s="520"/>
      <c r="AM72" s="520"/>
      <c r="AN72" s="520"/>
      <c r="AO72" s="520"/>
      <c r="AP72" s="520"/>
      <c r="AQ72" s="520"/>
      <c r="AR72" s="520"/>
      <c r="AS72" s="520"/>
      <c r="AT72" s="520"/>
      <c r="AU72" s="520"/>
      <c r="AV72" s="520"/>
      <c r="AW72" s="520"/>
      <c r="AX72" s="520"/>
      <c r="AY72" s="520"/>
      <c r="AZ72" s="520"/>
      <c r="BR72" s="110"/>
      <c r="CX72" s="97"/>
    </row>
    <row r="73" spans="2:102" s="96" customFormat="1">
      <c r="B73" s="520"/>
      <c r="C73" s="520"/>
      <c r="D73" s="520"/>
      <c r="E73" s="520"/>
      <c r="F73" s="520"/>
      <c r="G73" s="520"/>
      <c r="H73" s="520"/>
      <c r="I73" s="520"/>
      <c r="J73" s="520"/>
      <c r="K73" s="520"/>
      <c r="L73" s="520"/>
      <c r="M73" s="520"/>
      <c r="N73" s="520"/>
      <c r="O73" s="520"/>
      <c r="P73" s="520"/>
      <c r="Q73" s="520"/>
      <c r="R73" s="520"/>
      <c r="S73" s="520"/>
      <c r="T73" s="520"/>
      <c r="U73" s="520"/>
      <c r="V73" s="520"/>
      <c r="W73" s="520"/>
      <c r="X73" s="520"/>
      <c r="Y73" s="520"/>
      <c r="Z73" s="520"/>
      <c r="AA73" s="520"/>
      <c r="AB73" s="520"/>
      <c r="AC73" s="520"/>
      <c r="AD73" s="520"/>
      <c r="AE73" s="520"/>
      <c r="AF73" s="520"/>
      <c r="AG73" s="520"/>
      <c r="AH73" s="520"/>
      <c r="AI73" s="520"/>
      <c r="AJ73" s="520"/>
      <c r="AK73" s="520"/>
      <c r="AL73" s="520"/>
      <c r="AM73" s="520"/>
      <c r="AN73" s="520"/>
      <c r="AO73" s="520"/>
      <c r="AP73" s="520"/>
      <c r="AQ73" s="520"/>
      <c r="AR73" s="520"/>
      <c r="AS73" s="520"/>
      <c r="AT73" s="520"/>
      <c r="AU73" s="520"/>
      <c r="AV73" s="520"/>
      <c r="AW73" s="520"/>
      <c r="AX73" s="520"/>
      <c r="AY73" s="520"/>
      <c r="AZ73" s="520"/>
      <c r="BR73" s="110"/>
      <c r="CX73" s="97"/>
    </row>
    <row r="74" spans="2:102" s="96" customFormat="1">
      <c r="B74" s="520"/>
      <c r="C74" s="520"/>
      <c r="D74" s="520"/>
      <c r="E74" s="520"/>
      <c r="F74" s="520"/>
      <c r="G74" s="520"/>
      <c r="H74" s="520"/>
      <c r="I74" s="520"/>
      <c r="J74" s="520"/>
      <c r="K74" s="520"/>
      <c r="L74" s="520"/>
      <c r="M74" s="520"/>
      <c r="N74" s="520"/>
      <c r="O74" s="520"/>
      <c r="P74" s="520"/>
      <c r="Q74" s="520"/>
      <c r="R74" s="520"/>
      <c r="S74" s="520"/>
      <c r="T74" s="520"/>
      <c r="U74" s="520"/>
      <c r="V74" s="520"/>
      <c r="W74" s="520"/>
      <c r="X74" s="520"/>
      <c r="Y74" s="520"/>
      <c r="Z74" s="520"/>
      <c r="AA74" s="520"/>
      <c r="AB74" s="520"/>
      <c r="AC74" s="520"/>
      <c r="AD74" s="520"/>
      <c r="AE74" s="520"/>
      <c r="AF74" s="520"/>
      <c r="AG74" s="520"/>
      <c r="AH74" s="520"/>
      <c r="AI74" s="520"/>
      <c r="AJ74" s="520"/>
      <c r="AK74" s="520"/>
      <c r="AL74" s="520"/>
      <c r="AM74" s="520"/>
      <c r="AN74" s="520"/>
      <c r="AO74" s="520"/>
      <c r="AP74" s="520"/>
      <c r="AQ74" s="520"/>
      <c r="AR74" s="520"/>
      <c r="AS74" s="520"/>
      <c r="AT74" s="520"/>
      <c r="AU74" s="520"/>
      <c r="AV74" s="520"/>
      <c r="AW74" s="520"/>
      <c r="AX74" s="520"/>
      <c r="AY74" s="520"/>
      <c r="AZ74" s="520"/>
      <c r="BR74" s="110"/>
      <c r="CX74" s="97"/>
    </row>
    <row r="75" spans="2:102" s="96" customFormat="1">
      <c r="B75" s="520"/>
      <c r="C75" s="520"/>
      <c r="D75" s="520"/>
      <c r="E75" s="520"/>
      <c r="F75" s="520"/>
      <c r="G75" s="520"/>
      <c r="H75" s="520"/>
      <c r="I75" s="520"/>
      <c r="J75" s="520"/>
      <c r="K75" s="520"/>
      <c r="L75" s="520"/>
      <c r="M75" s="520"/>
      <c r="N75" s="520"/>
      <c r="O75" s="520"/>
      <c r="P75" s="520"/>
      <c r="Q75" s="520"/>
      <c r="R75" s="520"/>
      <c r="S75" s="520"/>
      <c r="T75" s="520"/>
      <c r="U75" s="520"/>
      <c r="V75" s="520"/>
      <c r="W75" s="520"/>
      <c r="X75" s="520"/>
      <c r="Y75" s="520"/>
      <c r="Z75" s="520"/>
      <c r="AA75" s="520"/>
      <c r="AB75" s="520"/>
      <c r="AC75" s="520"/>
      <c r="AD75" s="520"/>
      <c r="AE75" s="520"/>
      <c r="AF75" s="520"/>
      <c r="AG75" s="520"/>
      <c r="AH75" s="520"/>
      <c r="AI75" s="520"/>
      <c r="AJ75" s="520"/>
      <c r="AK75" s="520"/>
      <c r="AL75" s="520"/>
      <c r="AM75" s="520"/>
      <c r="AN75" s="520"/>
      <c r="AO75" s="520"/>
      <c r="AP75" s="520"/>
      <c r="AQ75" s="520"/>
      <c r="AR75" s="520"/>
      <c r="AS75" s="520"/>
      <c r="AT75" s="520"/>
      <c r="AU75" s="520"/>
      <c r="AV75" s="520"/>
      <c r="AW75" s="520"/>
      <c r="AX75" s="520"/>
      <c r="AY75" s="520"/>
      <c r="AZ75" s="520"/>
      <c r="BR75" s="110"/>
      <c r="CX75" s="97"/>
    </row>
    <row r="76" spans="2:102" s="96" customFormat="1">
      <c r="B76" s="520"/>
      <c r="C76" s="520"/>
      <c r="D76" s="520"/>
      <c r="E76" s="520"/>
      <c r="F76" s="520"/>
      <c r="G76" s="520"/>
      <c r="H76" s="520"/>
      <c r="I76" s="520"/>
      <c r="J76" s="520"/>
      <c r="K76" s="520"/>
      <c r="L76" s="520"/>
      <c r="M76" s="520"/>
      <c r="N76" s="520"/>
      <c r="O76" s="520"/>
      <c r="P76" s="520"/>
      <c r="Q76" s="520"/>
      <c r="R76" s="520"/>
      <c r="S76" s="520"/>
      <c r="T76" s="520"/>
      <c r="U76" s="520"/>
      <c r="V76" s="520"/>
      <c r="W76" s="520"/>
      <c r="X76" s="520"/>
      <c r="Y76" s="520"/>
      <c r="Z76" s="520"/>
      <c r="AA76" s="520"/>
      <c r="AB76" s="520"/>
      <c r="AC76" s="520"/>
      <c r="AD76" s="520"/>
      <c r="AE76" s="520"/>
      <c r="AF76" s="520"/>
      <c r="AG76" s="520"/>
      <c r="AH76" s="520"/>
      <c r="AI76" s="520"/>
      <c r="AJ76" s="520"/>
      <c r="AK76" s="520"/>
      <c r="AL76" s="520"/>
      <c r="AM76" s="520"/>
      <c r="AN76" s="520"/>
      <c r="AO76" s="520"/>
      <c r="AP76" s="520"/>
      <c r="AQ76" s="520"/>
      <c r="AR76" s="520"/>
      <c r="AS76" s="520"/>
      <c r="AT76" s="520"/>
      <c r="AU76" s="520"/>
      <c r="AV76" s="520"/>
      <c r="AW76" s="520"/>
      <c r="AX76" s="520"/>
      <c r="AY76" s="520"/>
      <c r="AZ76" s="520"/>
      <c r="BR76" s="110"/>
      <c r="CX76" s="97"/>
    </row>
    <row r="77" spans="2:102" s="96" customFormat="1">
      <c r="B77" s="520"/>
      <c r="C77" s="520"/>
      <c r="D77" s="520"/>
      <c r="E77" s="520"/>
      <c r="F77" s="520"/>
      <c r="G77" s="520"/>
      <c r="H77" s="520"/>
      <c r="I77" s="520"/>
      <c r="J77" s="520"/>
      <c r="K77" s="520"/>
      <c r="L77" s="520"/>
      <c r="M77" s="520"/>
      <c r="N77" s="520"/>
      <c r="O77" s="520"/>
      <c r="P77" s="520"/>
      <c r="Q77" s="520"/>
      <c r="R77" s="520"/>
      <c r="S77" s="520"/>
      <c r="T77" s="520"/>
      <c r="U77" s="520"/>
      <c r="V77" s="520"/>
      <c r="W77" s="520"/>
      <c r="X77" s="520"/>
      <c r="Y77" s="520"/>
      <c r="Z77" s="520"/>
      <c r="AA77" s="520"/>
      <c r="AB77" s="520"/>
      <c r="AC77" s="520"/>
      <c r="AD77" s="520"/>
      <c r="AE77" s="520"/>
      <c r="AF77" s="520"/>
      <c r="AG77" s="520"/>
      <c r="AH77" s="520"/>
      <c r="AI77" s="520"/>
      <c r="AJ77" s="520"/>
      <c r="AK77" s="520"/>
      <c r="AL77" s="520"/>
      <c r="AM77" s="520"/>
      <c r="AN77" s="520"/>
      <c r="AO77" s="520"/>
      <c r="AP77" s="520"/>
      <c r="AQ77" s="520"/>
      <c r="AR77" s="520"/>
      <c r="AS77" s="520"/>
      <c r="AT77" s="520"/>
      <c r="AU77" s="520"/>
      <c r="AV77" s="520"/>
      <c r="AW77" s="520"/>
      <c r="AX77" s="520"/>
      <c r="AY77" s="520"/>
      <c r="AZ77" s="520"/>
      <c r="BR77" s="110"/>
      <c r="CX77" s="97"/>
    </row>
    <row r="78" spans="2:102" s="96" customFormat="1">
      <c r="B78" s="520"/>
      <c r="C78" s="520"/>
      <c r="D78" s="520"/>
      <c r="E78" s="520"/>
      <c r="F78" s="520"/>
      <c r="G78" s="520"/>
      <c r="H78" s="520"/>
      <c r="I78" s="520"/>
      <c r="J78" s="520"/>
      <c r="K78" s="520"/>
      <c r="L78" s="520"/>
      <c r="M78" s="520"/>
      <c r="N78" s="520"/>
      <c r="O78" s="520"/>
      <c r="P78" s="520"/>
      <c r="Q78" s="520"/>
      <c r="R78" s="520"/>
      <c r="S78" s="520"/>
      <c r="T78" s="520"/>
      <c r="U78" s="520"/>
      <c r="V78" s="520"/>
      <c r="W78" s="520"/>
      <c r="X78" s="520"/>
      <c r="Y78" s="520"/>
      <c r="Z78" s="520"/>
      <c r="AA78" s="520"/>
      <c r="AB78" s="520"/>
      <c r="AC78" s="520"/>
      <c r="AD78" s="520"/>
      <c r="AE78" s="520"/>
      <c r="AF78" s="520"/>
      <c r="AG78" s="520"/>
      <c r="AH78" s="520"/>
      <c r="AI78" s="520"/>
      <c r="AJ78" s="520"/>
      <c r="AK78" s="520"/>
      <c r="AL78" s="520"/>
      <c r="AM78" s="520"/>
      <c r="AN78" s="520"/>
      <c r="AO78" s="520"/>
      <c r="AP78" s="520"/>
      <c r="AQ78" s="520"/>
      <c r="AR78" s="520"/>
      <c r="AS78" s="520"/>
      <c r="AT78" s="520"/>
      <c r="AU78" s="520"/>
      <c r="AV78" s="520"/>
      <c r="AW78" s="520"/>
      <c r="AX78" s="520"/>
      <c r="AY78" s="520"/>
      <c r="AZ78" s="520"/>
      <c r="BR78" s="110"/>
      <c r="CX78" s="97"/>
    </row>
    <row r="79" spans="2:102" s="96" customFormat="1">
      <c r="B79" s="520"/>
      <c r="C79" s="520"/>
      <c r="D79" s="520"/>
      <c r="E79" s="520"/>
      <c r="F79" s="520"/>
      <c r="G79" s="520"/>
      <c r="H79" s="520"/>
      <c r="I79" s="520"/>
      <c r="J79" s="520"/>
      <c r="K79" s="520"/>
      <c r="L79" s="520"/>
      <c r="M79" s="520"/>
      <c r="N79" s="520"/>
      <c r="O79" s="520"/>
      <c r="P79" s="520"/>
      <c r="Q79" s="520"/>
      <c r="R79" s="520"/>
      <c r="S79" s="520"/>
      <c r="T79" s="520"/>
      <c r="U79" s="520"/>
      <c r="V79" s="520"/>
      <c r="W79" s="520"/>
      <c r="X79" s="520"/>
      <c r="Y79" s="520"/>
      <c r="Z79" s="520"/>
      <c r="AA79" s="520"/>
      <c r="AB79" s="520"/>
      <c r="AC79" s="520"/>
      <c r="AD79" s="520"/>
      <c r="AE79" s="520"/>
      <c r="AF79" s="520"/>
      <c r="AG79" s="520"/>
      <c r="AH79" s="520"/>
      <c r="AI79" s="520"/>
      <c r="AJ79" s="520"/>
      <c r="AK79" s="520"/>
      <c r="AL79" s="520"/>
      <c r="AM79" s="520"/>
      <c r="AN79" s="520"/>
      <c r="AO79" s="520"/>
      <c r="AP79" s="520"/>
      <c r="AQ79" s="520"/>
      <c r="AR79" s="520"/>
      <c r="AS79" s="520"/>
      <c r="AT79" s="520"/>
      <c r="AU79" s="520"/>
      <c r="AV79" s="520"/>
      <c r="AW79" s="520"/>
      <c r="AX79" s="520"/>
      <c r="AY79" s="520"/>
      <c r="AZ79" s="520"/>
      <c r="BR79" s="110"/>
      <c r="CX79" s="97"/>
    </row>
    <row r="80" spans="2:102" s="96" customFormat="1">
      <c r="B80" s="520"/>
      <c r="C80" s="520"/>
      <c r="D80" s="520"/>
      <c r="E80" s="520"/>
      <c r="F80" s="520"/>
      <c r="G80" s="520"/>
      <c r="H80" s="520"/>
      <c r="I80" s="520"/>
      <c r="J80" s="520"/>
      <c r="K80" s="520"/>
      <c r="L80" s="520"/>
      <c r="M80" s="520"/>
      <c r="N80" s="520"/>
      <c r="O80" s="520"/>
      <c r="P80" s="520"/>
      <c r="Q80" s="520"/>
      <c r="R80" s="520"/>
      <c r="S80" s="520"/>
      <c r="T80" s="520"/>
      <c r="U80" s="520"/>
      <c r="V80" s="520"/>
      <c r="W80" s="520"/>
      <c r="X80" s="520"/>
      <c r="Y80" s="520"/>
      <c r="Z80" s="520"/>
      <c r="AA80" s="520"/>
      <c r="AB80" s="520"/>
      <c r="AC80" s="520"/>
      <c r="AD80" s="520"/>
      <c r="AE80" s="520"/>
      <c r="AF80" s="520"/>
      <c r="AG80" s="520"/>
      <c r="AH80" s="520"/>
      <c r="AI80" s="520"/>
      <c r="AJ80" s="520"/>
      <c r="AK80" s="520"/>
      <c r="AL80" s="520"/>
      <c r="AM80" s="520"/>
      <c r="AN80" s="520"/>
      <c r="AO80" s="520"/>
      <c r="AP80" s="520"/>
      <c r="AQ80" s="520"/>
      <c r="AR80" s="520"/>
      <c r="AS80" s="520"/>
      <c r="AT80" s="520"/>
      <c r="AU80" s="520"/>
      <c r="AV80" s="520"/>
      <c r="AW80" s="520"/>
      <c r="AX80" s="520"/>
      <c r="AY80" s="520"/>
      <c r="AZ80" s="520"/>
      <c r="BR80" s="110"/>
      <c r="CX80" s="97"/>
    </row>
    <row r="81" spans="2:102" s="96" customFormat="1">
      <c r="B81" s="520"/>
      <c r="C81" s="520"/>
      <c r="D81" s="520"/>
      <c r="E81" s="520"/>
      <c r="F81" s="520"/>
      <c r="G81" s="520"/>
      <c r="H81" s="520"/>
      <c r="I81" s="520"/>
      <c r="J81" s="520"/>
      <c r="K81" s="520"/>
      <c r="L81" s="520"/>
      <c r="M81" s="520"/>
      <c r="N81" s="520"/>
      <c r="O81" s="520"/>
      <c r="P81" s="520"/>
      <c r="Q81" s="520"/>
      <c r="R81" s="520"/>
      <c r="S81" s="520"/>
      <c r="T81" s="520"/>
      <c r="U81" s="520"/>
      <c r="V81" s="520"/>
      <c r="W81" s="520"/>
      <c r="X81" s="520"/>
      <c r="Y81" s="520"/>
      <c r="Z81" s="520"/>
      <c r="AA81" s="520"/>
      <c r="AB81" s="520"/>
      <c r="AC81" s="520"/>
      <c r="AD81" s="520"/>
      <c r="AE81" s="520"/>
      <c r="AF81" s="520"/>
      <c r="AG81" s="520"/>
      <c r="AH81" s="520"/>
      <c r="AI81" s="520"/>
      <c r="AJ81" s="520"/>
      <c r="AK81" s="520"/>
      <c r="AL81" s="520"/>
      <c r="AM81" s="520"/>
      <c r="AN81" s="520"/>
      <c r="AO81" s="520"/>
      <c r="AP81" s="520"/>
      <c r="AQ81" s="520"/>
      <c r="AR81" s="520"/>
      <c r="AS81" s="520"/>
      <c r="AT81" s="520"/>
      <c r="AU81" s="520"/>
      <c r="AV81" s="520"/>
      <c r="AW81" s="520"/>
      <c r="AX81" s="520"/>
      <c r="AY81" s="520"/>
      <c r="AZ81" s="520"/>
      <c r="BR81" s="110"/>
      <c r="CX81" s="97"/>
    </row>
    <row r="82" spans="2:102" s="96" customFormat="1">
      <c r="B82" s="520"/>
      <c r="C82" s="520"/>
      <c r="D82" s="520"/>
      <c r="E82" s="520"/>
      <c r="F82" s="520"/>
      <c r="G82" s="520"/>
      <c r="H82" s="520"/>
      <c r="I82" s="520"/>
      <c r="J82" s="520"/>
      <c r="K82" s="520"/>
      <c r="L82" s="520"/>
      <c r="M82" s="520"/>
      <c r="N82" s="520"/>
      <c r="O82" s="520"/>
      <c r="P82" s="520"/>
      <c r="Q82" s="520"/>
      <c r="R82" s="520"/>
      <c r="S82" s="520"/>
      <c r="T82" s="520"/>
      <c r="U82" s="520"/>
      <c r="V82" s="520"/>
      <c r="W82" s="520"/>
      <c r="X82" s="520"/>
      <c r="Y82" s="520"/>
      <c r="Z82" s="520"/>
      <c r="AA82" s="520"/>
      <c r="AB82" s="520"/>
      <c r="AC82" s="520"/>
      <c r="AD82" s="520"/>
      <c r="AE82" s="520"/>
      <c r="AF82" s="520"/>
      <c r="AG82" s="520"/>
      <c r="AH82" s="520"/>
      <c r="AI82" s="520"/>
      <c r="AJ82" s="520"/>
      <c r="AK82" s="520"/>
      <c r="AL82" s="520"/>
      <c r="AM82" s="520"/>
      <c r="AN82" s="520"/>
      <c r="AO82" s="520"/>
      <c r="AP82" s="520"/>
      <c r="AQ82" s="520"/>
      <c r="AR82" s="520"/>
      <c r="AS82" s="520"/>
      <c r="AT82" s="520"/>
      <c r="AU82" s="520"/>
      <c r="AV82" s="520"/>
      <c r="AW82" s="520"/>
      <c r="AX82" s="520"/>
      <c r="AY82" s="520"/>
      <c r="AZ82" s="520"/>
      <c r="BR82" s="110"/>
      <c r="CX82" s="97"/>
    </row>
    <row r="83" spans="2:102" s="96" customFormat="1">
      <c r="B83" s="520"/>
      <c r="C83" s="520"/>
      <c r="D83" s="520"/>
      <c r="E83" s="520"/>
      <c r="F83" s="520"/>
      <c r="G83" s="520"/>
      <c r="H83" s="520"/>
      <c r="I83" s="520"/>
      <c r="J83" s="520"/>
      <c r="K83" s="520"/>
      <c r="L83" s="520"/>
      <c r="M83" s="520"/>
      <c r="N83" s="520"/>
      <c r="O83" s="520"/>
      <c r="P83" s="520"/>
      <c r="Q83" s="520"/>
      <c r="R83" s="520"/>
      <c r="S83" s="520"/>
      <c r="T83" s="520"/>
      <c r="U83" s="520"/>
      <c r="V83" s="520"/>
      <c r="W83" s="520"/>
      <c r="X83" s="520"/>
      <c r="Y83" s="520"/>
      <c r="Z83" s="520"/>
      <c r="AA83" s="520"/>
      <c r="AB83" s="520"/>
      <c r="AC83" s="520"/>
      <c r="AD83" s="520"/>
      <c r="AE83" s="520"/>
      <c r="AF83" s="520"/>
      <c r="AG83" s="520"/>
      <c r="AH83" s="520"/>
      <c r="AI83" s="520"/>
      <c r="AJ83" s="520"/>
      <c r="AK83" s="520"/>
      <c r="AL83" s="520"/>
      <c r="AM83" s="520"/>
      <c r="AN83" s="520"/>
      <c r="AO83" s="520"/>
      <c r="AP83" s="520"/>
      <c r="AQ83" s="520"/>
      <c r="AR83" s="520"/>
      <c r="AS83" s="520"/>
      <c r="AT83" s="520"/>
      <c r="AU83" s="520"/>
      <c r="AV83" s="520"/>
      <c r="AW83" s="520"/>
      <c r="AX83" s="520"/>
      <c r="AY83" s="520"/>
      <c r="AZ83" s="520"/>
      <c r="BR83" s="110"/>
      <c r="CX83" s="97"/>
    </row>
    <row r="84" spans="2:102" s="96" customFormat="1">
      <c r="B84" s="520"/>
      <c r="C84" s="520"/>
      <c r="D84" s="520"/>
      <c r="E84" s="520"/>
      <c r="F84" s="520"/>
      <c r="G84" s="520"/>
      <c r="H84" s="520"/>
      <c r="I84" s="520"/>
      <c r="J84" s="520"/>
      <c r="K84" s="520"/>
      <c r="L84" s="520"/>
      <c r="M84" s="520"/>
      <c r="N84" s="520"/>
      <c r="O84" s="520"/>
      <c r="P84" s="520"/>
      <c r="Q84" s="520"/>
      <c r="R84" s="520"/>
      <c r="S84" s="520"/>
      <c r="T84" s="520"/>
      <c r="U84" s="520"/>
      <c r="V84" s="520"/>
      <c r="W84" s="520"/>
      <c r="X84" s="520"/>
      <c r="Y84" s="520"/>
      <c r="Z84" s="520"/>
      <c r="AA84" s="520"/>
      <c r="AB84" s="520"/>
      <c r="AC84" s="520"/>
      <c r="AD84" s="520"/>
      <c r="AE84" s="520"/>
      <c r="AF84" s="520"/>
      <c r="AG84" s="520"/>
      <c r="AH84" s="520"/>
      <c r="AI84" s="520"/>
      <c r="AJ84" s="520"/>
      <c r="AK84" s="520"/>
      <c r="AL84" s="520"/>
      <c r="AM84" s="520"/>
      <c r="AN84" s="520"/>
      <c r="AO84" s="520"/>
      <c r="AP84" s="520"/>
      <c r="AQ84" s="520"/>
      <c r="AR84" s="520"/>
      <c r="AS84" s="520"/>
      <c r="AT84" s="520"/>
      <c r="AU84" s="520"/>
      <c r="AV84" s="520"/>
      <c r="AW84" s="520"/>
      <c r="AX84" s="520"/>
      <c r="AY84" s="520"/>
      <c r="AZ84" s="520"/>
      <c r="BR84" s="110"/>
      <c r="CX84" s="97"/>
    </row>
    <row r="85" spans="2:102" s="96" customFormat="1">
      <c r="B85" s="520"/>
      <c r="C85" s="520"/>
      <c r="D85" s="520"/>
      <c r="E85" s="520"/>
      <c r="F85" s="520"/>
      <c r="G85" s="520"/>
      <c r="H85" s="520"/>
      <c r="I85" s="520"/>
      <c r="J85" s="520"/>
      <c r="K85" s="520"/>
      <c r="L85" s="520"/>
      <c r="M85" s="520"/>
      <c r="N85" s="520"/>
      <c r="O85" s="520"/>
      <c r="P85" s="520"/>
      <c r="Q85" s="520"/>
      <c r="R85" s="520"/>
      <c r="S85" s="520"/>
      <c r="T85" s="520"/>
      <c r="U85" s="520"/>
      <c r="V85" s="520"/>
      <c r="W85" s="520"/>
      <c r="X85" s="520"/>
      <c r="Y85" s="520"/>
      <c r="Z85" s="520"/>
      <c r="AA85" s="520"/>
      <c r="AB85" s="520"/>
      <c r="AC85" s="520"/>
      <c r="AD85" s="520"/>
      <c r="AE85" s="520"/>
      <c r="AF85" s="520"/>
      <c r="AG85" s="520"/>
      <c r="AH85" s="520"/>
      <c r="AI85" s="520"/>
      <c r="AJ85" s="520"/>
      <c r="AK85" s="520"/>
      <c r="AL85" s="520"/>
      <c r="AM85" s="520"/>
      <c r="AN85" s="520"/>
      <c r="AO85" s="520"/>
      <c r="AP85" s="520"/>
      <c r="AQ85" s="520"/>
      <c r="AR85" s="520"/>
      <c r="AS85" s="520"/>
      <c r="AT85" s="520"/>
      <c r="AU85" s="520"/>
      <c r="AV85" s="520"/>
      <c r="AW85" s="520"/>
      <c r="AX85" s="520"/>
      <c r="AY85" s="520"/>
      <c r="AZ85" s="520"/>
      <c r="BR85" s="110"/>
      <c r="CX85" s="97"/>
    </row>
    <row r="86" spans="2:102" s="96" customFormat="1">
      <c r="B86" s="520"/>
      <c r="C86" s="520"/>
      <c r="D86" s="520"/>
      <c r="E86" s="520"/>
      <c r="F86" s="520"/>
      <c r="G86" s="520"/>
      <c r="H86" s="520"/>
      <c r="I86" s="520"/>
      <c r="J86" s="520"/>
      <c r="K86" s="520"/>
      <c r="L86" s="520"/>
      <c r="M86" s="520"/>
      <c r="N86" s="520"/>
      <c r="O86" s="520"/>
      <c r="P86" s="520"/>
      <c r="Q86" s="520"/>
      <c r="R86" s="520"/>
      <c r="S86" s="520"/>
      <c r="T86" s="520"/>
      <c r="U86" s="520"/>
      <c r="V86" s="520"/>
      <c r="W86" s="520"/>
      <c r="X86" s="520"/>
      <c r="Y86" s="520"/>
      <c r="Z86" s="520"/>
      <c r="AA86" s="520"/>
      <c r="AB86" s="520"/>
      <c r="AC86" s="520"/>
      <c r="AD86" s="520"/>
      <c r="AE86" s="520"/>
      <c r="AF86" s="520"/>
      <c r="AG86" s="520"/>
      <c r="AH86" s="520"/>
      <c r="AI86" s="520"/>
      <c r="AJ86" s="520"/>
      <c r="AK86" s="520"/>
      <c r="AL86" s="520"/>
      <c r="AM86" s="520"/>
      <c r="AN86" s="520"/>
      <c r="AO86" s="520"/>
      <c r="AP86" s="520"/>
      <c r="AQ86" s="520"/>
      <c r="AR86" s="520"/>
      <c r="AS86" s="520"/>
      <c r="AT86" s="520"/>
      <c r="AU86" s="520"/>
      <c r="AV86" s="520"/>
      <c r="AW86" s="520"/>
      <c r="AX86" s="520"/>
      <c r="AY86" s="520"/>
      <c r="AZ86" s="520"/>
      <c r="BR86" s="110"/>
      <c r="CX86" s="97"/>
    </row>
    <row r="87" spans="2:102" s="96" customFormat="1">
      <c r="B87" s="520"/>
      <c r="C87" s="520"/>
      <c r="D87" s="520"/>
      <c r="E87" s="520"/>
      <c r="F87" s="520"/>
      <c r="G87" s="520"/>
      <c r="H87" s="520"/>
      <c r="I87" s="520"/>
      <c r="J87" s="520"/>
      <c r="K87" s="520"/>
      <c r="L87" s="520"/>
      <c r="M87" s="520"/>
      <c r="N87" s="520"/>
      <c r="O87" s="520"/>
      <c r="P87" s="520"/>
      <c r="Q87" s="520"/>
      <c r="R87" s="520"/>
      <c r="S87" s="520"/>
      <c r="T87" s="520"/>
      <c r="U87" s="520"/>
      <c r="V87" s="520"/>
      <c r="W87" s="520"/>
      <c r="X87" s="520"/>
      <c r="Y87" s="520"/>
      <c r="Z87" s="520"/>
      <c r="AA87" s="520"/>
      <c r="AB87" s="520"/>
      <c r="AC87" s="520"/>
      <c r="AD87" s="520"/>
      <c r="AE87" s="520"/>
      <c r="AF87" s="520"/>
      <c r="AG87" s="520"/>
      <c r="AH87" s="520"/>
      <c r="AI87" s="520"/>
      <c r="AJ87" s="520"/>
      <c r="AK87" s="520"/>
      <c r="AL87" s="520"/>
      <c r="AM87" s="520"/>
      <c r="AN87" s="520"/>
      <c r="AO87" s="520"/>
      <c r="AP87" s="520"/>
      <c r="AQ87" s="520"/>
      <c r="AR87" s="520"/>
      <c r="AS87" s="520"/>
      <c r="AT87" s="520"/>
      <c r="AU87" s="520"/>
      <c r="AV87" s="520"/>
      <c r="AW87" s="520"/>
      <c r="AX87" s="520"/>
      <c r="AY87" s="520"/>
      <c r="AZ87" s="520"/>
      <c r="BR87" s="110"/>
      <c r="CX87" s="97"/>
    </row>
    <row r="88" spans="2:102" s="96" customFormat="1">
      <c r="B88" s="520"/>
      <c r="C88" s="520"/>
      <c r="D88" s="520"/>
      <c r="E88" s="520"/>
      <c r="F88" s="520"/>
      <c r="G88" s="520"/>
      <c r="H88" s="520"/>
      <c r="I88" s="520"/>
      <c r="J88" s="520"/>
      <c r="K88" s="520"/>
      <c r="L88" s="520"/>
      <c r="M88" s="520"/>
      <c r="N88" s="520"/>
      <c r="O88" s="520"/>
      <c r="P88" s="520"/>
      <c r="Q88" s="520"/>
      <c r="R88" s="520"/>
      <c r="S88" s="520"/>
      <c r="T88" s="520"/>
      <c r="U88" s="520"/>
      <c r="V88" s="520"/>
      <c r="W88" s="520"/>
      <c r="X88" s="520"/>
      <c r="Y88" s="520"/>
      <c r="Z88" s="520"/>
      <c r="AA88" s="520"/>
      <c r="AB88" s="520"/>
      <c r="AC88" s="520"/>
      <c r="AD88" s="520"/>
      <c r="AE88" s="520"/>
      <c r="AF88" s="520"/>
      <c r="AG88" s="520"/>
      <c r="AH88" s="520"/>
      <c r="AI88" s="520"/>
      <c r="AJ88" s="520"/>
      <c r="AK88" s="520"/>
      <c r="AL88" s="520"/>
      <c r="AM88" s="520"/>
      <c r="AN88" s="520"/>
      <c r="AO88" s="520"/>
      <c r="AP88" s="520"/>
      <c r="AQ88" s="520"/>
      <c r="AR88" s="520"/>
      <c r="AS88" s="520"/>
      <c r="AT88" s="520"/>
      <c r="AU88" s="520"/>
      <c r="AV88" s="520"/>
      <c r="AW88" s="520"/>
      <c r="AX88" s="520"/>
      <c r="AY88" s="520"/>
      <c r="AZ88" s="520"/>
      <c r="BR88" s="110"/>
      <c r="CX88" s="97"/>
    </row>
    <row r="89" spans="2:102" s="96" customFormat="1">
      <c r="B89" s="520"/>
      <c r="C89" s="520"/>
      <c r="D89" s="520"/>
      <c r="E89" s="520"/>
      <c r="F89" s="520"/>
      <c r="G89" s="520"/>
      <c r="H89" s="520"/>
      <c r="I89" s="520"/>
      <c r="J89" s="520"/>
      <c r="K89" s="520"/>
      <c r="L89" s="520"/>
      <c r="M89" s="520"/>
      <c r="N89" s="520"/>
      <c r="O89" s="520"/>
      <c r="P89" s="520"/>
      <c r="Q89" s="520"/>
      <c r="R89" s="520"/>
      <c r="S89" s="520"/>
      <c r="T89" s="520"/>
      <c r="U89" s="520"/>
      <c r="V89" s="520"/>
      <c r="W89" s="520"/>
      <c r="X89" s="520"/>
      <c r="Y89" s="520"/>
      <c r="Z89" s="520"/>
      <c r="AA89" s="520"/>
      <c r="AB89" s="520"/>
      <c r="AC89" s="520"/>
      <c r="AD89" s="520"/>
      <c r="AE89" s="520"/>
      <c r="AF89" s="520"/>
      <c r="AG89" s="520"/>
      <c r="AH89" s="520"/>
      <c r="AI89" s="520"/>
      <c r="AJ89" s="520"/>
      <c r="AK89" s="520"/>
      <c r="AL89" s="520"/>
      <c r="AM89" s="520"/>
      <c r="AN89" s="520"/>
      <c r="AO89" s="520"/>
      <c r="AP89" s="520"/>
      <c r="AQ89" s="520"/>
      <c r="AR89" s="520"/>
      <c r="AS89" s="520"/>
      <c r="AT89" s="520"/>
      <c r="AU89" s="520"/>
      <c r="AV89" s="520"/>
      <c r="AW89" s="520"/>
      <c r="AX89" s="520"/>
      <c r="AY89" s="520"/>
      <c r="AZ89" s="520"/>
      <c r="BR89" s="110"/>
      <c r="CX89" s="97"/>
    </row>
    <row r="90" spans="2:102" s="96" customFormat="1" ht="32.1" customHeight="1">
      <c r="B90" s="520"/>
      <c r="C90" s="520"/>
      <c r="D90" s="520"/>
      <c r="E90" s="520"/>
      <c r="F90" s="520"/>
      <c r="G90" s="520"/>
      <c r="H90" s="520"/>
      <c r="I90" s="520"/>
      <c r="J90" s="520"/>
      <c r="K90" s="520"/>
      <c r="L90" s="520"/>
      <c r="M90" s="520"/>
      <c r="N90" s="520"/>
      <c r="O90" s="520"/>
      <c r="P90" s="520"/>
      <c r="Q90" s="520"/>
      <c r="R90" s="520"/>
      <c r="S90" s="520"/>
      <c r="T90" s="520"/>
      <c r="U90" s="520"/>
      <c r="V90" s="520"/>
      <c r="W90" s="520"/>
      <c r="X90" s="520"/>
      <c r="Y90" s="520"/>
      <c r="Z90" s="520"/>
      <c r="AA90" s="520"/>
      <c r="AB90" s="520"/>
      <c r="AC90" s="520"/>
      <c r="AD90" s="520"/>
      <c r="AE90" s="520"/>
      <c r="AF90" s="520"/>
      <c r="AG90" s="520"/>
      <c r="AH90" s="520"/>
      <c r="AI90" s="520"/>
      <c r="AJ90" s="520"/>
      <c r="AK90" s="520"/>
      <c r="AL90" s="520"/>
      <c r="AM90" s="520"/>
      <c r="AN90" s="520"/>
      <c r="AO90" s="520"/>
      <c r="AP90" s="520"/>
      <c r="AQ90" s="520"/>
      <c r="AR90" s="520"/>
      <c r="AS90" s="520"/>
      <c r="AT90" s="520"/>
      <c r="AU90" s="520"/>
      <c r="AV90" s="520"/>
      <c r="AW90" s="520"/>
      <c r="AX90" s="520"/>
      <c r="AY90" s="520"/>
      <c r="AZ90" s="520"/>
      <c r="BR90" s="110"/>
      <c r="CX90" s="97"/>
    </row>
    <row r="91" spans="2:102" s="96" customFormat="1"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  <c r="AT91" s="111"/>
      <c r="AU91" s="111"/>
      <c r="AV91" s="111"/>
      <c r="AW91" s="111"/>
      <c r="AX91" s="111"/>
      <c r="AY91" s="111"/>
      <c r="AZ91" s="111"/>
      <c r="BR91" s="110"/>
      <c r="CX91" s="97"/>
    </row>
    <row r="92" spans="2:102" s="96" customFormat="1"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1"/>
      <c r="AR92" s="111"/>
      <c r="AS92" s="111"/>
      <c r="AT92" s="111"/>
      <c r="AU92" s="111"/>
      <c r="AV92" s="111"/>
      <c r="AW92" s="111"/>
      <c r="AX92" s="111"/>
      <c r="AY92" s="111"/>
      <c r="AZ92" s="111"/>
      <c r="BR92" s="110"/>
      <c r="CX92" s="97"/>
    </row>
    <row r="93" spans="2:102" s="96" customFormat="1"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R93" s="110"/>
      <c r="CX93" s="97"/>
    </row>
    <row r="94" spans="2:102" s="96" customFormat="1">
      <c r="BR94" s="110"/>
      <c r="CX94" s="97"/>
    </row>
    <row r="95" spans="2:102" s="96" customFormat="1">
      <c r="BR95" s="110"/>
      <c r="CX95" s="97"/>
    </row>
    <row r="96" spans="2:102" s="96" customFormat="1">
      <c r="BR96" s="110"/>
      <c r="CX96" s="97"/>
    </row>
    <row r="97" spans="70:102" s="96" customFormat="1">
      <c r="BR97" s="110"/>
      <c r="CX97" s="97"/>
    </row>
    <row r="98" spans="70:102" s="96" customFormat="1">
      <c r="BR98" s="110"/>
      <c r="CX98" s="97"/>
    </row>
    <row r="99" spans="70:102" s="96" customFormat="1">
      <c r="BR99" s="110"/>
      <c r="CX99" s="97"/>
    </row>
    <row r="100" spans="70:102" s="96" customFormat="1">
      <c r="BR100" s="110"/>
      <c r="CX100" s="97"/>
    </row>
    <row r="101" spans="70:102" s="96" customFormat="1">
      <c r="BR101" s="110"/>
      <c r="CX101" s="97"/>
    </row>
    <row r="102" spans="70:102" s="96" customFormat="1">
      <c r="BR102" s="110"/>
      <c r="CX102" s="97"/>
    </row>
    <row r="103" spans="70:102" s="96" customFormat="1">
      <c r="BR103" s="110"/>
      <c r="CX103" s="97"/>
    </row>
    <row r="104" spans="70:102" s="96" customFormat="1">
      <c r="BR104" s="110"/>
      <c r="CX104" s="97"/>
    </row>
    <row r="105" spans="70:102" s="96" customFormat="1">
      <c r="BR105" s="110"/>
      <c r="CX105" s="97"/>
    </row>
    <row r="106" spans="70:102" s="96" customFormat="1">
      <c r="BR106" s="110"/>
      <c r="CX106" s="97"/>
    </row>
    <row r="107" spans="70:102" s="96" customFormat="1">
      <c r="BR107" s="110"/>
      <c r="CX107" s="97"/>
    </row>
    <row r="108" spans="70:102" s="96" customFormat="1">
      <c r="BR108" s="110"/>
      <c r="CX108" s="97"/>
    </row>
    <row r="109" spans="70:102" s="96" customFormat="1">
      <c r="BR109" s="110"/>
      <c r="CX109" s="97"/>
    </row>
    <row r="110" spans="70:102" s="96" customFormat="1">
      <c r="BR110" s="110"/>
      <c r="CX110" s="97"/>
    </row>
    <row r="111" spans="70:102" s="96" customFormat="1">
      <c r="BR111" s="110"/>
      <c r="CX111" s="97"/>
    </row>
    <row r="112" spans="70:102" s="96" customFormat="1">
      <c r="BR112" s="110"/>
      <c r="CX112" s="97"/>
    </row>
    <row r="113" spans="70:102" s="96" customFormat="1">
      <c r="BR113" s="110"/>
      <c r="CX113" s="97"/>
    </row>
    <row r="114" spans="70:102" s="96" customFormat="1">
      <c r="BR114" s="110"/>
      <c r="CX114" s="97"/>
    </row>
    <row r="115" spans="70:102" s="96" customFormat="1">
      <c r="BR115" s="110"/>
      <c r="CX115" s="97"/>
    </row>
    <row r="116" spans="70:102" s="96" customFormat="1">
      <c r="BR116" s="110"/>
      <c r="CX116" s="97"/>
    </row>
    <row r="117" spans="70:102" s="96" customFormat="1">
      <c r="BR117" s="110"/>
      <c r="CX117" s="97"/>
    </row>
    <row r="118" spans="70:102" s="96" customFormat="1">
      <c r="BR118" s="110"/>
      <c r="CX118" s="97"/>
    </row>
    <row r="119" spans="70:102" s="96" customFormat="1">
      <c r="BR119" s="110"/>
      <c r="CX119" s="97"/>
    </row>
    <row r="120" spans="70:102" s="96" customFormat="1">
      <c r="BR120" s="110"/>
      <c r="CX120" s="97"/>
    </row>
    <row r="121" spans="70:102" s="96" customFormat="1">
      <c r="BR121" s="110"/>
      <c r="CX121" s="97"/>
    </row>
    <row r="122" spans="70:102" s="96" customFormat="1">
      <c r="BR122" s="110"/>
      <c r="CX122" s="97"/>
    </row>
    <row r="123" spans="70:102" s="96" customFormat="1">
      <c r="BR123" s="110"/>
      <c r="CX123" s="97"/>
    </row>
    <row r="124" spans="70:102" s="96" customFormat="1">
      <c r="BR124" s="110"/>
      <c r="CX124" s="97"/>
    </row>
    <row r="125" spans="70:102" s="96" customFormat="1">
      <c r="BR125" s="110"/>
      <c r="CX125" s="97"/>
    </row>
    <row r="126" spans="70:102" s="96" customFormat="1">
      <c r="BR126" s="110"/>
      <c r="CX126" s="97"/>
    </row>
    <row r="127" spans="70:102" s="96" customFormat="1">
      <c r="BR127" s="110"/>
      <c r="CX127" s="97"/>
    </row>
    <row r="128" spans="70:102" s="96" customFormat="1">
      <c r="BR128" s="110"/>
      <c r="CX128" s="97"/>
    </row>
    <row r="129" spans="70:102" s="96" customFormat="1">
      <c r="BR129" s="110"/>
      <c r="CX129" s="97"/>
    </row>
    <row r="130" spans="70:102" s="96" customFormat="1">
      <c r="BR130" s="110"/>
      <c r="CX130" s="97"/>
    </row>
    <row r="131" spans="70:102" s="96" customFormat="1">
      <c r="BR131" s="110"/>
      <c r="CX131" s="97"/>
    </row>
    <row r="132" spans="70:102" s="96" customFormat="1">
      <c r="BR132" s="110"/>
      <c r="CX132" s="97"/>
    </row>
    <row r="133" spans="70:102" s="96" customFormat="1">
      <c r="BR133" s="110"/>
      <c r="CX133" s="97"/>
    </row>
    <row r="134" spans="70:102" s="96" customFormat="1">
      <c r="BR134" s="110"/>
      <c r="CX134" s="97"/>
    </row>
    <row r="135" spans="70:102" s="96" customFormat="1">
      <c r="BR135" s="110"/>
      <c r="CX135" s="97"/>
    </row>
    <row r="136" spans="70:102" s="96" customFormat="1">
      <c r="BR136" s="110"/>
      <c r="CX136" s="97"/>
    </row>
    <row r="137" spans="70:102" s="96" customFormat="1">
      <c r="BR137" s="110"/>
      <c r="CX137" s="97"/>
    </row>
    <row r="138" spans="70:102" s="96" customFormat="1">
      <c r="BR138" s="110"/>
      <c r="CX138" s="97"/>
    </row>
    <row r="139" spans="70:102" s="96" customFormat="1">
      <c r="BR139" s="110"/>
      <c r="CX139" s="97"/>
    </row>
    <row r="140" spans="70:102" s="96" customFormat="1">
      <c r="BR140" s="110"/>
      <c r="CX140" s="97"/>
    </row>
    <row r="141" spans="70:102" s="96" customFormat="1">
      <c r="BR141" s="110"/>
      <c r="CX141" s="97"/>
    </row>
    <row r="142" spans="70:102" s="96" customFormat="1">
      <c r="BR142" s="110"/>
      <c r="CX142" s="97"/>
    </row>
    <row r="143" spans="70:102" s="96" customFormat="1">
      <c r="BR143" s="110"/>
      <c r="CX143" s="97"/>
    </row>
    <row r="144" spans="70:102" s="96" customFormat="1">
      <c r="BR144" s="110"/>
      <c r="CX144" s="97"/>
    </row>
    <row r="145" spans="70:102" s="96" customFormat="1">
      <c r="BR145" s="110"/>
      <c r="CX145" s="97"/>
    </row>
    <row r="146" spans="70:102" s="96" customFormat="1">
      <c r="BR146" s="110"/>
      <c r="CX146" s="97"/>
    </row>
    <row r="147" spans="70:102" s="96" customFormat="1">
      <c r="BR147" s="110"/>
      <c r="CX147" s="97"/>
    </row>
    <row r="148" spans="70:102" s="96" customFormat="1">
      <c r="BR148" s="110"/>
      <c r="CX148" s="97"/>
    </row>
    <row r="149" spans="70:102" s="96" customFormat="1">
      <c r="BR149" s="110"/>
      <c r="CX149" s="97"/>
    </row>
    <row r="150" spans="70:102" s="96" customFormat="1">
      <c r="BR150" s="110"/>
      <c r="CX150" s="97"/>
    </row>
    <row r="151" spans="70:102" s="96" customFormat="1">
      <c r="BR151" s="110"/>
      <c r="CX151" s="97"/>
    </row>
    <row r="152" spans="70:102" s="96" customFormat="1">
      <c r="BR152" s="110"/>
      <c r="CX152" s="97"/>
    </row>
    <row r="153" spans="70:102" s="96" customFormat="1">
      <c r="BR153" s="110"/>
      <c r="CX153" s="97"/>
    </row>
    <row r="154" spans="70:102" s="96" customFormat="1">
      <c r="BR154" s="110"/>
      <c r="CX154" s="97"/>
    </row>
    <row r="155" spans="70:102" s="96" customFormat="1">
      <c r="BR155" s="110"/>
      <c r="CX155" s="97"/>
    </row>
    <row r="156" spans="70:102" s="96" customFormat="1">
      <c r="BR156" s="110"/>
      <c r="CX156" s="97"/>
    </row>
    <row r="157" spans="70:102" s="96" customFormat="1">
      <c r="BR157" s="110"/>
      <c r="CX157" s="97"/>
    </row>
    <row r="158" spans="70:102" s="96" customFormat="1">
      <c r="BR158" s="110"/>
      <c r="CX158" s="97"/>
    </row>
    <row r="159" spans="70:102" s="96" customFormat="1">
      <c r="BR159" s="110"/>
      <c r="CX159" s="97"/>
    </row>
    <row r="160" spans="70:102" s="96" customFormat="1">
      <c r="BR160" s="110"/>
      <c r="CX160" s="97"/>
    </row>
    <row r="161" spans="70:102" s="96" customFormat="1">
      <c r="BR161" s="110"/>
      <c r="CX161" s="97"/>
    </row>
    <row r="162" spans="70:102" s="96" customFormat="1">
      <c r="BR162" s="110"/>
      <c r="CX162" s="97"/>
    </row>
    <row r="163" spans="70:102" s="96" customFormat="1">
      <c r="BR163" s="110"/>
      <c r="CX163" s="97"/>
    </row>
    <row r="164" spans="70:102" s="96" customFormat="1">
      <c r="BR164" s="110"/>
      <c r="CX164" s="97"/>
    </row>
    <row r="165" spans="70:102" s="96" customFormat="1">
      <c r="BR165" s="110"/>
      <c r="CX165" s="97"/>
    </row>
    <row r="166" spans="70:102" s="96" customFormat="1">
      <c r="BR166" s="110"/>
      <c r="CX166" s="97"/>
    </row>
    <row r="167" spans="70:102" s="96" customFormat="1">
      <c r="BR167" s="110"/>
      <c r="CX167" s="97"/>
    </row>
    <row r="168" spans="70:102" s="96" customFormat="1">
      <c r="BR168" s="110"/>
      <c r="CX168" s="97"/>
    </row>
    <row r="169" spans="70:102" s="96" customFormat="1">
      <c r="BR169" s="110"/>
      <c r="CX169" s="97"/>
    </row>
    <row r="170" spans="70:102" s="96" customFormat="1">
      <c r="BR170" s="110"/>
      <c r="CX170" s="97"/>
    </row>
    <row r="171" spans="70:102" s="96" customFormat="1">
      <c r="BR171" s="110"/>
      <c r="CX171" s="97"/>
    </row>
    <row r="172" spans="70:102" s="96" customFormat="1">
      <c r="BR172" s="110"/>
      <c r="CX172" s="97"/>
    </row>
    <row r="173" spans="70:102" s="96" customFormat="1">
      <c r="BR173" s="110"/>
      <c r="CX173" s="97"/>
    </row>
    <row r="174" spans="70:102" s="96" customFormat="1">
      <c r="BR174" s="110"/>
      <c r="CX174" s="97"/>
    </row>
    <row r="175" spans="70:102" s="96" customFormat="1">
      <c r="BR175" s="110"/>
      <c r="CX175" s="97"/>
    </row>
    <row r="176" spans="70:102" s="96" customFormat="1">
      <c r="BR176" s="110"/>
      <c r="CX176" s="97"/>
    </row>
    <row r="177" spans="70:102" s="96" customFormat="1">
      <c r="BR177" s="110"/>
      <c r="CX177" s="97"/>
    </row>
    <row r="178" spans="70:102" s="96" customFormat="1">
      <c r="BR178" s="110"/>
      <c r="CX178" s="97"/>
    </row>
    <row r="179" spans="70:102" s="96" customFormat="1">
      <c r="BR179" s="110"/>
      <c r="CX179" s="97"/>
    </row>
    <row r="180" spans="70:102" s="96" customFormat="1">
      <c r="BR180" s="110"/>
      <c r="CX180" s="97"/>
    </row>
    <row r="181" spans="70:102" s="96" customFormat="1">
      <c r="BR181" s="110"/>
      <c r="CX181" s="97"/>
    </row>
    <row r="182" spans="70:102" s="96" customFormat="1">
      <c r="BR182" s="110"/>
      <c r="CX182" s="97"/>
    </row>
    <row r="183" spans="70:102" s="96" customFormat="1">
      <c r="BR183" s="110"/>
      <c r="CX183" s="97"/>
    </row>
    <row r="184" spans="70:102" s="96" customFormat="1">
      <c r="BR184" s="110"/>
      <c r="CX184" s="97"/>
    </row>
    <row r="185" spans="70:102" s="96" customFormat="1">
      <c r="BR185" s="110"/>
      <c r="CX185" s="97"/>
    </row>
    <row r="186" spans="70:102" s="96" customFormat="1">
      <c r="BR186" s="110"/>
      <c r="CX186" s="97"/>
    </row>
    <row r="187" spans="70:102" s="96" customFormat="1">
      <c r="BR187" s="110"/>
      <c r="CX187" s="97"/>
    </row>
    <row r="188" spans="70:102" s="96" customFormat="1">
      <c r="BR188" s="110"/>
      <c r="CX188" s="97"/>
    </row>
    <row r="189" spans="70:102" s="96" customFormat="1">
      <c r="BR189" s="110"/>
      <c r="CX189" s="97"/>
    </row>
    <row r="190" spans="70:102" s="96" customFormat="1">
      <c r="BR190" s="110"/>
      <c r="CX190" s="97"/>
    </row>
    <row r="191" spans="70:102" s="96" customFormat="1">
      <c r="BR191" s="110"/>
      <c r="CX191" s="97"/>
    </row>
    <row r="192" spans="70:102" s="96" customFormat="1">
      <c r="BR192" s="110"/>
      <c r="CX192" s="97"/>
    </row>
    <row r="193" spans="70:102" s="96" customFormat="1">
      <c r="BR193" s="110"/>
      <c r="CX193" s="97"/>
    </row>
    <row r="194" spans="70:102" s="96" customFormat="1">
      <c r="BR194" s="110"/>
      <c r="CX194" s="97"/>
    </row>
    <row r="195" spans="70:102" s="96" customFormat="1">
      <c r="BR195" s="110"/>
      <c r="CX195" s="97"/>
    </row>
    <row r="196" spans="70:102" s="96" customFormat="1">
      <c r="BR196" s="110"/>
      <c r="CX196" s="97"/>
    </row>
    <row r="197" spans="70:102" s="96" customFormat="1">
      <c r="BR197" s="110"/>
      <c r="CX197" s="97"/>
    </row>
    <row r="198" spans="70:102" s="96" customFormat="1">
      <c r="BR198" s="110"/>
      <c r="CX198" s="97"/>
    </row>
    <row r="199" spans="70:102" s="96" customFormat="1">
      <c r="BR199" s="110"/>
      <c r="CX199" s="97"/>
    </row>
    <row r="200" spans="70:102" s="96" customFormat="1">
      <c r="BR200" s="110"/>
      <c r="CX200" s="97"/>
    </row>
    <row r="201" spans="70:102" s="96" customFormat="1">
      <c r="BR201" s="110"/>
      <c r="CX201" s="97"/>
    </row>
    <row r="202" spans="70:102" s="96" customFormat="1">
      <c r="BR202" s="110"/>
      <c r="CX202" s="97"/>
    </row>
    <row r="203" spans="70:102" s="96" customFormat="1">
      <c r="BR203" s="110"/>
      <c r="CX203" s="97"/>
    </row>
    <row r="204" spans="70:102" s="96" customFormat="1">
      <c r="BR204" s="110"/>
      <c r="CX204" s="97"/>
    </row>
    <row r="205" spans="70:102" s="96" customFormat="1">
      <c r="BR205" s="110"/>
      <c r="CX205" s="97"/>
    </row>
    <row r="206" spans="70:102" s="96" customFormat="1">
      <c r="BR206" s="110"/>
      <c r="CX206" s="97"/>
    </row>
    <row r="207" spans="70:102" s="96" customFormat="1">
      <c r="BR207" s="110"/>
      <c r="CX207" s="97"/>
    </row>
    <row r="208" spans="70:102" s="96" customFormat="1">
      <c r="BR208" s="110"/>
      <c r="CX208" s="97"/>
    </row>
    <row r="209" spans="70:102" s="96" customFormat="1">
      <c r="BR209" s="110"/>
      <c r="CX209" s="97"/>
    </row>
    <row r="210" spans="70:102" s="96" customFormat="1">
      <c r="BR210" s="110"/>
      <c r="CX210" s="97"/>
    </row>
    <row r="211" spans="70:102" s="96" customFormat="1">
      <c r="BR211" s="110"/>
      <c r="CX211" s="97"/>
    </row>
    <row r="212" spans="70:102" s="96" customFormat="1">
      <c r="BR212" s="110"/>
      <c r="CX212" s="97"/>
    </row>
    <row r="213" spans="70:102" s="96" customFormat="1">
      <c r="BR213" s="110"/>
      <c r="CX213" s="97"/>
    </row>
    <row r="214" spans="70:102" s="96" customFormat="1">
      <c r="BR214" s="110"/>
      <c r="CX214" s="97"/>
    </row>
    <row r="215" spans="70:102" s="96" customFormat="1">
      <c r="BR215" s="110"/>
      <c r="CX215" s="97"/>
    </row>
    <row r="216" spans="70:102" s="96" customFormat="1">
      <c r="BR216" s="110"/>
      <c r="CX216" s="97"/>
    </row>
    <row r="217" spans="70:102" s="96" customFormat="1">
      <c r="BR217" s="110"/>
      <c r="CX217" s="97"/>
    </row>
    <row r="218" spans="70:102" s="96" customFormat="1">
      <c r="BR218" s="110"/>
      <c r="CX218" s="97"/>
    </row>
    <row r="219" spans="70:102" s="96" customFormat="1">
      <c r="BR219" s="110"/>
      <c r="CX219" s="97"/>
    </row>
    <row r="220" spans="70:102" s="96" customFormat="1">
      <c r="BR220" s="110"/>
      <c r="CX220" s="97"/>
    </row>
    <row r="221" spans="70:102" s="96" customFormat="1">
      <c r="BR221" s="110"/>
      <c r="CX221" s="97"/>
    </row>
    <row r="222" spans="70:102" s="96" customFormat="1">
      <c r="BR222" s="110"/>
      <c r="CX222" s="97"/>
    </row>
    <row r="223" spans="70:102" s="96" customFormat="1">
      <c r="BR223" s="110"/>
      <c r="CX223" s="97"/>
    </row>
    <row r="224" spans="70:102" s="96" customFormat="1">
      <c r="BR224" s="110"/>
      <c r="CX224" s="97"/>
    </row>
    <row r="225" spans="70:102" s="96" customFormat="1">
      <c r="BR225" s="110"/>
      <c r="CX225" s="97"/>
    </row>
    <row r="226" spans="70:102" s="96" customFormat="1">
      <c r="BR226" s="110"/>
      <c r="CX226" s="97"/>
    </row>
    <row r="227" spans="70:102" s="96" customFormat="1">
      <c r="BR227" s="110"/>
      <c r="CX227" s="97"/>
    </row>
    <row r="228" spans="70:102" s="96" customFormat="1">
      <c r="BR228" s="110"/>
      <c r="CX228" s="97"/>
    </row>
    <row r="229" spans="70:102" s="96" customFormat="1">
      <c r="BR229" s="110"/>
      <c r="CX229" s="97"/>
    </row>
    <row r="230" spans="70:102" s="96" customFormat="1">
      <c r="BR230" s="110"/>
      <c r="CX230" s="97"/>
    </row>
    <row r="231" spans="70:102" s="96" customFormat="1">
      <c r="BR231" s="110"/>
      <c r="CX231" s="97"/>
    </row>
    <row r="232" spans="70:102" s="96" customFormat="1">
      <c r="BR232" s="110"/>
      <c r="CX232" s="97"/>
    </row>
    <row r="233" spans="70:102" s="96" customFormat="1">
      <c r="BR233" s="110"/>
      <c r="CX233" s="97"/>
    </row>
    <row r="234" spans="70:102" s="96" customFormat="1">
      <c r="BR234" s="110"/>
      <c r="CX234" s="97"/>
    </row>
    <row r="235" spans="70:102" s="96" customFormat="1">
      <c r="BR235" s="110"/>
      <c r="CX235" s="97"/>
    </row>
    <row r="236" spans="70:102" s="96" customFormat="1">
      <c r="BR236" s="110"/>
      <c r="CX236" s="97"/>
    </row>
    <row r="237" spans="70:102" s="96" customFormat="1">
      <c r="BR237" s="110"/>
      <c r="CX237" s="97"/>
    </row>
    <row r="238" spans="70:102" s="96" customFormat="1">
      <c r="BR238" s="110"/>
      <c r="CX238" s="97"/>
    </row>
    <row r="239" spans="70:102" s="96" customFormat="1">
      <c r="BR239" s="110"/>
      <c r="CX239" s="97"/>
    </row>
    <row r="240" spans="70:102" s="96" customFormat="1">
      <c r="BR240" s="110"/>
      <c r="CX240" s="97"/>
    </row>
    <row r="241" spans="70:102" s="96" customFormat="1">
      <c r="BR241" s="110"/>
      <c r="CX241" s="97"/>
    </row>
    <row r="242" spans="70:102" s="96" customFormat="1">
      <c r="BR242" s="110"/>
      <c r="CX242" s="97"/>
    </row>
    <row r="243" spans="70:102" s="96" customFormat="1">
      <c r="BR243" s="110"/>
      <c r="CX243" s="97"/>
    </row>
    <row r="244" spans="70:102" s="96" customFormat="1">
      <c r="BR244" s="110"/>
      <c r="CX244" s="97"/>
    </row>
    <row r="245" spans="70:102" s="96" customFormat="1">
      <c r="BR245" s="110"/>
      <c r="CX245" s="97"/>
    </row>
    <row r="246" spans="70:102" s="96" customFormat="1">
      <c r="BR246" s="110"/>
      <c r="CX246" s="97"/>
    </row>
    <row r="247" spans="70:102" s="96" customFormat="1">
      <c r="BR247" s="110"/>
      <c r="CX247" s="97"/>
    </row>
    <row r="248" spans="70:102" s="96" customFormat="1">
      <c r="BR248" s="110"/>
      <c r="CX248" s="97"/>
    </row>
    <row r="249" spans="70:102" s="96" customFormat="1">
      <c r="BR249" s="110"/>
      <c r="CX249" s="97"/>
    </row>
    <row r="250" spans="70:102" s="96" customFormat="1">
      <c r="BR250" s="110"/>
      <c r="CX250" s="97"/>
    </row>
    <row r="251" spans="70:102" s="96" customFormat="1">
      <c r="BR251" s="110"/>
      <c r="CX251" s="97"/>
    </row>
    <row r="252" spans="70:102" s="96" customFormat="1">
      <c r="BR252" s="110"/>
      <c r="CX252" s="97"/>
    </row>
    <row r="253" spans="70:102" s="96" customFormat="1">
      <c r="BR253" s="110"/>
      <c r="CX253" s="97"/>
    </row>
    <row r="254" spans="70:102" s="96" customFormat="1">
      <c r="BR254" s="110"/>
      <c r="CX254" s="97"/>
    </row>
    <row r="255" spans="70:102" s="96" customFormat="1">
      <c r="BR255" s="110"/>
      <c r="CX255" s="97"/>
    </row>
    <row r="256" spans="70:102" s="96" customFormat="1">
      <c r="BR256" s="110"/>
      <c r="CX256" s="97"/>
    </row>
    <row r="257" spans="70:102" s="96" customFormat="1">
      <c r="BR257" s="110"/>
      <c r="CX257" s="97"/>
    </row>
    <row r="258" spans="70:102" s="96" customFormat="1">
      <c r="BR258" s="110"/>
      <c r="CX258" s="97"/>
    </row>
    <row r="259" spans="70:102" s="96" customFormat="1">
      <c r="BR259" s="110"/>
      <c r="CX259" s="97"/>
    </row>
    <row r="260" spans="70:102" s="96" customFormat="1">
      <c r="BR260" s="110"/>
      <c r="CX260" s="97"/>
    </row>
    <row r="261" spans="70:102" s="96" customFormat="1">
      <c r="BR261" s="110"/>
      <c r="CX261" s="97"/>
    </row>
    <row r="262" spans="70:102" s="96" customFormat="1">
      <c r="BR262" s="110"/>
      <c r="CX262" s="97"/>
    </row>
    <row r="263" spans="70:102" s="96" customFormat="1">
      <c r="BR263" s="110"/>
      <c r="CX263" s="97"/>
    </row>
    <row r="264" spans="70:102" s="96" customFormat="1">
      <c r="BR264" s="110"/>
      <c r="CX264" s="97"/>
    </row>
    <row r="265" spans="70:102" s="96" customFormat="1">
      <c r="BR265" s="110"/>
      <c r="CX265" s="97"/>
    </row>
    <row r="266" spans="70:102" s="96" customFormat="1">
      <c r="BR266" s="110"/>
      <c r="CX266" s="97"/>
    </row>
    <row r="267" spans="70:102" s="96" customFormat="1">
      <c r="BR267" s="110"/>
      <c r="CX267" s="97"/>
    </row>
    <row r="268" spans="70:102" s="96" customFormat="1">
      <c r="BR268" s="110"/>
      <c r="CX268" s="97"/>
    </row>
    <row r="269" spans="70:102" s="96" customFormat="1">
      <c r="BR269" s="110"/>
      <c r="CX269" s="97"/>
    </row>
    <row r="270" spans="70:102" s="96" customFormat="1">
      <c r="BR270" s="110"/>
      <c r="CX270" s="97"/>
    </row>
    <row r="271" spans="70:102" s="96" customFormat="1">
      <c r="BR271" s="110"/>
      <c r="CX271" s="97"/>
    </row>
    <row r="272" spans="70:102" s="96" customFormat="1">
      <c r="BR272" s="110"/>
      <c r="CX272" s="97"/>
    </row>
    <row r="273" spans="70:102" s="96" customFormat="1">
      <c r="BR273" s="110"/>
      <c r="CX273" s="97"/>
    </row>
    <row r="274" spans="70:102" s="96" customFormat="1">
      <c r="BR274" s="110"/>
      <c r="CX274" s="97"/>
    </row>
    <row r="275" spans="70:102" s="96" customFormat="1">
      <c r="BR275" s="110"/>
      <c r="CX275" s="97"/>
    </row>
    <row r="276" spans="70:102" s="96" customFormat="1">
      <c r="BR276" s="110"/>
      <c r="CX276" s="97"/>
    </row>
    <row r="277" spans="70:102" s="96" customFormat="1">
      <c r="BR277" s="110"/>
      <c r="CX277" s="97"/>
    </row>
    <row r="278" spans="70:102" s="96" customFormat="1">
      <c r="BR278" s="110"/>
      <c r="CX278" s="97"/>
    </row>
    <row r="279" spans="70:102" s="96" customFormat="1">
      <c r="BR279" s="110"/>
      <c r="CX279" s="97"/>
    </row>
    <row r="280" spans="70:102" s="96" customFormat="1">
      <c r="BR280" s="110"/>
      <c r="CX280" s="97"/>
    </row>
    <row r="281" spans="70:102" s="96" customFormat="1">
      <c r="BR281" s="110"/>
      <c r="CX281" s="97"/>
    </row>
    <row r="282" spans="70:102" s="96" customFormat="1">
      <c r="BR282" s="110"/>
      <c r="CX282" s="97"/>
    </row>
    <row r="283" spans="70:102" s="96" customFormat="1">
      <c r="BR283" s="110"/>
      <c r="CX283" s="97"/>
    </row>
    <row r="284" spans="70:102" s="96" customFormat="1">
      <c r="BR284" s="110"/>
      <c r="CX284" s="97"/>
    </row>
    <row r="285" spans="70:102" s="96" customFormat="1">
      <c r="BR285" s="110"/>
      <c r="CX285" s="97"/>
    </row>
    <row r="286" spans="70:102" s="96" customFormat="1">
      <c r="BR286" s="110"/>
      <c r="CX286" s="97"/>
    </row>
    <row r="287" spans="70:102" s="96" customFormat="1">
      <c r="BR287" s="110"/>
      <c r="CX287" s="97"/>
    </row>
    <row r="288" spans="70:102" s="96" customFormat="1">
      <c r="BR288" s="110"/>
      <c r="CX288" s="97"/>
    </row>
    <row r="289" spans="70:102" s="96" customFormat="1">
      <c r="BR289" s="110"/>
      <c r="CX289" s="97"/>
    </row>
    <row r="290" spans="70:102" s="96" customFormat="1">
      <c r="BR290" s="110"/>
      <c r="CX290" s="97"/>
    </row>
    <row r="291" spans="70:102" s="96" customFormat="1">
      <c r="BR291" s="110"/>
      <c r="CX291" s="97"/>
    </row>
    <row r="292" spans="70:102" s="96" customFormat="1">
      <c r="BR292" s="110"/>
      <c r="CX292" s="97"/>
    </row>
    <row r="293" spans="70:102" s="96" customFormat="1">
      <c r="BR293" s="110"/>
      <c r="CX293" s="97"/>
    </row>
    <row r="294" spans="70:102" s="96" customFormat="1">
      <c r="BR294" s="110"/>
      <c r="CX294" s="97"/>
    </row>
    <row r="295" spans="70:102" s="96" customFormat="1">
      <c r="BR295" s="110"/>
      <c r="CX295" s="97"/>
    </row>
    <row r="296" spans="70:102" s="96" customFormat="1">
      <c r="BR296" s="110"/>
      <c r="CX296" s="97"/>
    </row>
    <row r="297" spans="70:102" s="96" customFormat="1">
      <c r="BR297" s="110"/>
      <c r="CX297" s="97"/>
    </row>
    <row r="298" spans="70:102" s="96" customFormat="1">
      <c r="BR298" s="110"/>
      <c r="CX298" s="97"/>
    </row>
    <row r="299" spans="70:102" s="96" customFormat="1">
      <c r="BR299" s="110"/>
      <c r="CX299" s="97"/>
    </row>
    <row r="300" spans="70:102" s="96" customFormat="1">
      <c r="BR300" s="110"/>
      <c r="CX300" s="97"/>
    </row>
    <row r="301" spans="70:102" s="96" customFormat="1">
      <c r="BR301" s="110"/>
      <c r="CX301" s="97"/>
    </row>
    <row r="302" spans="70:102" s="96" customFormat="1">
      <c r="BR302" s="110"/>
      <c r="CX302" s="97"/>
    </row>
    <row r="303" spans="70:102" s="96" customFormat="1">
      <c r="BR303" s="110"/>
      <c r="CX303" s="97"/>
    </row>
    <row r="304" spans="70:102" s="96" customFormat="1">
      <c r="BR304" s="110"/>
      <c r="CX304" s="97"/>
    </row>
    <row r="305" spans="70:102" s="96" customFormat="1">
      <c r="BR305" s="110"/>
      <c r="CX305" s="97"/>
    </row>
    <row r="306" spans="70:102" s="96" customFormat="1">
      <c r="BR306" s="110"/>
      <c r="CX306" s="97"/>
    </row>
    <row r="307" spans="70:102" s="96" customFormat="1">
      <c r="BR307" s="110"/>
      <c r="CX307" s="97"/>
    </row>
    <row r="308" spans="70:102" s="96" customFormat="1">
      <c r="BR308" s="110"/>
      <c r="CX308" s="97"/>
    </row>
    <row r="309" spans="70:102" s="96" customFormat="1">
      <c r="BR309" s="110"/>
      <c r="CX309" s="97"/>
    </row>
    <row r="310" spans="70:102" s="96" customFormat="1">
      <c r="BR310" s="110"/>
      <c r="CX310" s="97"/>
    </row>
    <row r="311" spans="70:102" s="96" customFormat="1">
      <c r="BR311" s="110"/>
      <c r="CX311" s="97"/>
    </row>
    <row r="312" spans="70:102" s="96" customFormat="1">
      <c r="BR312" s="110"/>
      <c r="CX312" s="97"/>
    </row>
    <row r="313" spans="70:102" s="96" customFormat="1">
      <c r="BR313" s="110"/>
      <c r="CX313" s="97"/>
    </row>
    <row r="314" spans="70:102" s="96" customFormat="1">
      <c r="BR314" s="110"/>
      <c r="CX314" s="97"/>
    </row>
    <row r="315" spans="70:102" s="96" customFormat="1">
      <c r="BR315" s="110"/>
      <c r="CX315" s="97"/>
    </row>
    <row r="316" spans="70:102" s="96" customFormat="1">
      <c r="BR316" s="110"/>
      <c r="CX316" s="97"/>
    </row>
    <row r="317" spans="70:102" s="96" customFormat="1">
      <c r="BR317" s="110"/>
      <c r="CX317" s="97"/>
    </row>
    <row r="318" spans="70:102" s="96" customFormat="1">
      <c r="BR318" s="110"/>
      <c r="CX318" s="97"/>
    </row>
    <row r="319" spans="70:102" s="96" customFormat="1">
      <c r="BR319" s="110"/>
      <c r="CX319" s="97"/>
    </row>
    <row r="320" spans="70:102" s="96" customFormat="1">
      <c r="BR320" s="110"/>
      <c r="CX320" s="97"/>
    </row>
    <row r="321" spans="70:102" s="96" customFormat="1">
      <c r="BR321" s="110"/>
      <c r="CX321" s="97"/>
    </row>
    <row r="322" spans="70:102" s="96" customFormat="1">
      <c r="BR322" s="110"/>
      <c r="CX322" s="97"/>
    </row>
    <row r="323" spans="70:102" s="96" customFormat="1">
      <c r="BR323" s="110"/>
      <c r="CX323" s="97"/>
    </row>
    <row r="324" spans="70:102" s="96" customFormat="1">
      <c r="BR324" s="110"/>
      <c r="CX324" s="97"/>
    </row>
    <row r="325" spans="70:102" s="96" customFormat="1">
      <c r="BR325" s="110"/>
      <c r="CX325" s="97"/>
    </row>
    <row r="326" spans="70:102" s="96" customFormat="1">
      <c r="BR326" s="110"/>
      <c r="CX326" s="97"/>
    </row>
    <row r="327" spans="70:102" s="96" customFormat="1">
      <c r="BR327" s="110"/>
      <c r="CX327" s="97"/>
    </row>
    <row r="328" spans="70:102" s="96" customFormat="1">
      <c r="BR328" s="110"/>
      <c r="CX328" s="97"/>
    </row>
    <row r="329" spans="70:102" s="96" customFormat="1">
      <c r="BR329" s="110"/>
      <c r="CX329" s="97"/>
    </row>
    <row r="330" spans="70:102" s="96" customFormat="1">
      <c r="BR330" s="110"/>
      <c r="CX330" s="97"/>
    </row>
    <row r="331" spans="70:102" s="96" customFormat="1">
      <c r="BR331" s="110"/>
      <c r="CX331" s="97"/>
    </row>
    <row r="332" spans="70:102" s="96" customFormat="1">
      <c r="BR332" s="110"/>
      <c r="CX332" s="97"/>
    </row>
    <row r="333" spans="70:102" s="96" customFormat="1">
      <c r="BR333" s="110"/>
      <c r="CX333" s="97"/>
    </row>
    <row r="334" spans="70:102" s="96" customFormat="1">
      <c r="BR334" s="110"/>
      <c r="CX334" s="97"/>
    </row>
    <row r="335" spans="70:102" s="96" customFormat="1">
      <c r="BR335" s="110"/>
      <c r="CX335" s="97"/>
    </row>
    <row r="336" spans="70:102" s="96" customFormat="1">
      <c r="BR336" s="110"/>
      <c r="CX336" s="97"/>
    </row>
    <row r="337" spans="70:102" s="96" customFormat="1">
      <c r="BR337" s="110"/>
      <c r="CX337" s="97"/>
    </row>
    <row r="338" spans="70:102" s="96" customFormat="1">
      <c r="BR338" s="110"/>
      <c r="CX338" s="97"/>
    </row>
    <row r="339" spans="70:102" s="96" customFormat="1">
      <c r="BR339" s="110"/>
      <c r="CX339" s="97"/>
    </row>
    <row r="340" spans="70:102" s="96" customFormat="1">
      <c r="BR340" s="110"/>
      <c r="CX340" s="97"/>
    </row>
    <row r="341" spans="70:102" s="96" customFormat="1">
      <c r="BR341" s="110"/>
      <c r="CX341" s="97"/>
    </row>
    <row r="342" spans="70:102" s="96" customFormat="1">
      <c r="BR342" s="110"/>
      <c r="CX342" s="97"/>
    </row>
    <row r="343" spans="70:102" s="96" customFormat="1">
      <c r="BR343" s="110"/>
      <c r="CX343" s="97"/>
    </row>
    <row r="344" spans="70:102" s="96" customFormat="1">
      <c r="BR344" s="110"/>
      <c r="CX344" s="97"/>
    </row>
    <row r="345" spans="70:102" s="96" customFormat="1">
      <c r="BR345" s="110"/>
      <c r="CX345" s="97"/>
    </row>
    <row r="346" spans="70:102" s="96" customFormat="1">
      <c r="BR346" s="110"/>
      <c r="CX346" s="97"/>
    </row>
    <row r="347" spans="70:102" s="96" customFormat="1">
      <c r="BR347" s="110"/>
      <c r="CX347" s="97"/>
    </row>
    <row r="348" spans="70:102" s="96" customFormat="1">
      <c r="BR348" s="110"/>
      <c r="CX348" s="97"/>
    </row>
    <row r="349" spans="70:102" s="96" customFormat="1">
      <c r="BR349" s="110"/>
      <c r="CX349" s="97"/>
    </row>
    <row r="350" spans="70:102" s="96" customFormat="1">
      <c r="BR350" s="110"/>
      <c r="CX350" s="97"/>
    </row>
    <row r="351" spans="70:102" s="96" customFormat="1">
      <c r="BR351" s="110"/>
      <c r="CX351" s="97"/>
    </row>
    <row r="352" spans="70:102" s="96" customFormat="1">
      <c r="BR352" s="110"/>
      <c r="CX352" s="97"/>
    </row>
    <row r="353" spans="70:102" s="96" customFormat="1">
      <c r="BR353" s="110"/>
      <c r="CX353" s="97"/>
    </row>
    <row r="354" spans="70:102" s="96" customFormat="1">
      <c r="BR354" s="110"/>
      <c r="CX354" s="97"/>
    </row>
    <row r="355" spans="70:102" s="96" customFormat="1">
      <c r="BR355" s="110"/>
      <c r="CX355" s="97"/>
    </row>
    <row r="356" spans="70:102" s="96" customFormat="1">
      <c r="BR356" s="110"/>
      <c r="CX356" s="97"/>
    </row>
    <row r="357" spans="70:102" s="96" customFormat="1">
      <c r="BR357" s="110"/>
      <c r="CX357" s="97"/>
    </row>
    <row r="358" spans="70:102" s="96" customFormat="1">
      <c r="BR358" s="110"/>
      <c r="CX358" s="97"/>
    </row>
    <row r="359" spans="70:102" s="96" customFormat="1">
      <c r="BR359" s="110"/>
      <c r="CX359" s="97"/>
    </row>
    <row r="360" spans="70:102" s="96" customFormat="1">
      <c r="BR360" s="110"/>
      <c r="CX360" s="97"/>
    </row>
    <row r="361" spans="70:102" s="96" customFormat="1">
      <c r="BR361" s="110"/>
      <c r="CX361" s="97"/>
    </row>
    <row r="362" spans="70:102" s="96" customFormat="1">
      <c r="BR362" s="110"/>
      <c r="CX362" s="97"/>
    </row>
    <row r="363" spans="70:102" s="96" customFormat="1">
      <c r="BR363" s="110"/>
      <c r="CX363" s="97"/>
    </row>
    <row r="364" spans="70:102" s="96" customFormat="1">
      <c r="BR364" s="110"/>
      <c r="CX364" s="97"/>
    </row>
    <row r="365" spans="70:102" s="96" customFormat="1">
      <c r="BR365" s="110"/>
      <c r="CX365" s="97"/>
    </row>
    <row r="366" spans="70:102" s="96" customFormat="1">
      <c r="BR366" s="110"/>
      <c r="CX366" s="97"/>
    </row>
    <row r="367" spans="70:102" s="96" customFormat="1">
      <c r="BR367" s="110"/>
      <c r="CX367" s="97"/>
    </row>
    <row r="368" spans="70:102" s="96" customFormat="1">
      <c r="BR368" s="110"/>
      <c r="CX368" s="97"/>
    </row>
    <row r="369" spans="70:102" s="96" customFormat="1">
      <c r="BR369" s="110"/>
      <c r="CX369" s="97"/>
    </row>
    <row r="370" spans="70:102" s="96" customFormat="1">
      <c r="BR370" s="110"/>
      <c r="CX370" s="97"/>
    </row>
    <row r="371" spans="70:102" s="96" customFormat="1">
      <c r="BR371" s="110"/>
      <c r="CX371" s="97"/>
    </row>
    <row r="372" spans="70:102" s="96" customFormat="1">
      <c r="BR372" s="110"/>
      <c r="CX372" s="97"/>
    </row>
    <row r="373" spans="70:102" s="96" customFormat="1">
      <c r="BR373" s="110"/>
      <c r="CX373" s="97"/>
    </row>
    <row r="374" spans="70:102" s="96" customFormat="1">
      <c r="BR374" s="110"/>
      <c r="CX374" s="97"/>
    </row>
    <row r="375" spans="70:102" s="96" customFormat="1">
      <c r="BR375" s="110"/>
      <c r="CX375" s="97"/>
    </row>
    <row r="376" spans="70:102" s="96" customFormat="1">
      <c r="BR376" s="110"/>
      <c r="CX376" s="97"/>
    </row>
    <row r="377" spans="70:102" s="96" customFormat="1">
      <c r="BR377" s="110"/>
      <c r="CX377" s="97"/>
    </row>
    <row r="378" spans="70:102" s="96" customFormat="1">
      <c r="BR378" s="110"/>
      <c r="CX378" s="97"/>
    </row>
    <row r="379" spans="70:102" s="96" customFormat="1">
      <c r="BR379" s="110"/>
      <c r="CX379" s="97"/>
    </row>
    <row r="380" spans="70:102" s="96" customFormat="1">
      <c r="BR380" s="110"/>
      <c r="CX380" s="97"/>
    </row>
    <row r="381" spans="70:102" s="96" customFormat="1">
      <c r="BR381" s="110"/>
      <c r="CX381" s="97"/>
    </row>
    <row r="382" spans="70:102" s="96" customFormat="1">
      <c r="BR382" s="110"/>
      <c r="CX382" s="97"/>
    </row>
    <row r="383" spans="70:102" s="96" customFormat="1">
      <c r="BR383" s="110"/>
      <c r="CX383" s="97"/>
    </row>
    <row r="384" spans="70:102" s="96" customFormat="1">
      <c r="BR384" s="110"/>
      <c r="CX384" s="97"/>
    </row>
    <row r="385" spans="70:102" s="96" customFormat="1">
      <c r="BR385" s="110"/>
      <c r="CX385" s="97"/>
    </row>
    <row r="386" spans="70:102" s="96" customFormat="1">
      <c r="BR386" s="110"/>
      <c r="CX386" s="97"/>
    </row>
    <row r="387" spans="70:102" s="96" customFormat="1">
      <c r="BR387" s="110"/>
      <c r="CX387" s="97"/>
    </row>
    <row r="388" spans="70:102" s="96" customFormat="1">
      <c r="BR388" s="110"/>
      <c r="CX388" s="97"/>
    </row>
    <row r="389" spans="70:102" s="96" customFormat="1">
      <c r="BR389" s="110"/>
      <c r="CX389" s="97"/>
    </row>
    <row r="390" spans="70:102" s="96" customFormat="1">
      <c r="BR390" s="110"/>
      <c r="CX390" s="97"/>
    </row>
    <row r="391" spans="70:102" s="96" customFormat="1">
      <c r="BR391" s="110"/>
      <c r="CX391" s="97"/>
    </row>
    <row r="392" spans="70:102" s="96" customFormat="1">
      <c r="BR392" s="110"/>
      <c r="CX392" s="97"/>
    </row>
    <row r="393" spans="70:102" s="96" customFormat="1">
      <c r="BR393" s="110"/>
      <c r="CX393" s="97"/>
    </row>
    <row r="394" spans="70:102" s="96" customFormat="1">
      <c r="BR394" s="110"/>
      <c r="CX394" s="97"/>
    </row>
    <row r="395" spans="70:102" s="96" customFormat="1">
      <c r="BR395" s="110"/>
      <c r="CX395" s="97"/>
    </row>
    <row r="396" spans="70:102" s="96" customFormat="1">
      <c r="BR396" s="110"/>
      <c r="CX396" s="97"/>
    </row>
    <row r="397" spans="70:102" s="96" customFormat="1">
      <c r="BR397" s="110"/>
      <c r="CX397" s="97"/>
    </row>
    <row r="398" spans="70:102" s="96" customFormat="1">
      <c r="BR398" s="110"/>
      <c r="CX398" s="97"/>
    </row>
    <row r="399" spans="70:102" s="96" customFormat="1">
      <c r="BR399" s="110"/>
      <c r="CX399" s="97"/>
    </row>
    <row r="400" spans="70:102" s="96" customFormat="1">
      <c r="BR400" s="110"/>
      <c r="CX400" s="97"/>
    </row>
    <row r="401" spans="70:102" s="96" customFormat="1">
      <c r="BR401" s="110"/>
      <c r="CX401" s="97"/>
    </row>
    <row r="402" spans="70:102" s="96" customFormat="1">
      <c r="BR402" s="110"/>
      <c r="CX402" s="97"/>
    </row>
    <row r="403" spans="70:102" s="96" customFormat="1">
      <c r="BR403" s="110"/>
      <c r="CX403" s="97"/>
    </row>
    <row r="404" spans="70:102" s="96" customFormat="1">
      <c r="BR404" s="110"/>
      <c r="CX404" s="97"/>
    </row>
    <row r="405" spans="70:102" s="96" customFormat="1">
      <c r="BR405" s="110"/>
      <c r="CX405" s="97"/>
    </row>
    <row r="406" spans="70:102" s="96" customFormat="1">
      <c r="BR406" s="110"/>
      <c r="CX406" s="97"/>
    </row>
    <row r="407" spans="70:102" s="96" customFormat="1">
      <c r="BR407" s="110"/>
      <c r="CX407" s="97"/>
    </row>
    <row r="408" spans="70:102" s="96" customFormat="1">
      <c r="BR408" s="110"/>
      <c r="CX408" s="97"/>
    </row>
    <row r="409" spans="70:102" s="96" customFormat="1">
      <c r="BR409" s="110"/>
      <c r="CX409" s="97"/>
    </row>
    <row r="410" spans="70:102" s="96" customFormat="1">
      <c r="BR410" s="110"/>
      <c r="CX410" s="97"/>
    </row>
    <row r="411" spans="70:102" s="96" customFormat="1">
      <c r="BR411" s="110"/>
      <c r="CX411" s="97"/>
    </row>
    <row r="412" spans="70:102" s="96" customFormat="1">
      <c r="BR412" s="110"/>
      <c r="CX412" s="97"/>
    </row>
    <row r="413" spans="70:102" s="96" customFormat="1">
      <c r="BR413" s="110"/>
      <c r="CX413" s="97"/>
    </row>
    <row r="414" spans="70:102" s="96" customFormat="1">
      <c r="BR414" s="110"/>
      <c r="CX414" s="97"/>
    </row>
    <row r="415" spans="70:102" s="96" customFormat="1">
      <c r="BR415" s="110"/>
      <c r="CX415" s="97"/>
    </row>
    <row r="416" spans="70:102" s="96" customFormat="1">
      <c r="BR416" s="110"/>
      <c r="CX416" s="97"/>
    </row>
    <row r="417" spans="70:102" s="96" customFormat="1">
      <c r="BR417" s="110"/>
      <c r="CX417" s="97"/>
    </row>
    <row r="418" spans="70:102" s="96" customFormat="1">
      <c r="BR418" s="110"/>
      <c r="CX418" s="97"/>
    </row>
    <row r="419" spans="70:102" s="96" customFormat="1">
      <c r="BR419" s="110"/>
      <c r="CX419" s="97"/>
    </row>
    <row r="420" spans="70:102" s="96" customFormat="1">
      <c r="BR420" s="110"/>
      <c r="CX420" s="97"/>
    </row>
    <row r="421" spans="70:102" s="96" customFormat="1">
      <c r="BR421" s="110"/>
      <c r="CX421" s="97"/>
    </row>
    <row r="422" spans="70:102" s="96" customFormat="1">
      <c r="BR422" s="110"/>
      <c r="CX422" s="97"/>
    </row>
    <row r="423" spans="70:102" s="96" customFormat="1">
      <c r="BR423" s="110"/>
      <c r="CX423" s="97"/>
    </row>
    <row r="424" spans="70:102" s="96" customFormat="1">
      <c r="BR424" s="110"/>
      <c r="CX424" s="97"/>
    </row>
    <row r="425" spans="70:102" s="96" customFormat="1">
      <c r="BR425" s="110"/>
      <c r="CX425" s="97"/>
    </row>
    <row r="426" spans="70:102" s="96" customFormat="1">
      <c r="BR426" s="110"/>
      <c r="CX426" s="97"/>
    </row>
    <row r="427" spans="70:102" s="96" customFormat="1">
      <c r="BR427" s="110"/>
      <c r="CX427" s="97"/>
    </row>
    <row r="428" spans="70:102" s="96" customFormat="1">
      <c r="BR428" s="110"/>
      <c r="CX428" s="97"/>
    </row>
    <row r="429" spans="70:102" s="96" customFormat="1">
      <c r="BR429" s="110"/>
      <c r="CX429" s="97"/>
    </row>
    <row r="430" spans="70:102" s="96" customFormat="1">
      <c r="BR430" s="110"/>
      <c r="CX430" s="97"/>
    </row>
    <row r="431" spans="70:102" s="96" customFormat="1">
      <c r="BR431" s="110"/>
      <c r="CX431" s="97"/>
    </row>
    <row r="432" spans="70:102" s="96" customFormat="1">
      <c r="BR432" s="110"/>
      <c r="CX432" s="97"/>
    </row>
    <row r="433" spans="70:102" s="96" customFormat="1">
      <c r="BR433" s="110"/>
      <c r="CX433" s="97"/>
    </row>
    <row r="434" spans="70:102" s="96" customFormat="1">
      <c r="BR434" s="110"/>
      <c r="CX434" s="97"/>
    </row>
    <row r="435" spans="70:102" s="96" customFormat="1">
      <c r="BR435" s="110"/>
      <c r="CX435" s="97"/>
    </row>
    <row r="436" spans="70:102" s="96" customFormat="1">
      <c r="BR436" s="110"/>
      <c r="CX436" s="97"/>
    </row>
    <row r="437" spans="70:102" s="96" customFormat="1">
      <c r="BR437" s="110"/>
      <c r="CX437" s="97"/>
    </row>
    <row r="438" spans="70:102" s="96" customFormat="1">
      <c r="BR438" s="110"/>
      <c r="CX438" s="97"/>
    </row>
    <row r="439" spans="70:102" s="96" customFormat="1">
      <c r="BR439" s="110"/>
      <c r="CX439" s="97"/>
    </row>
    <row r="440" spans="70:102" s="96" customFormat="1">
      <c r="BR440" s="110"/>
      <c r="CX440" s="97"/>
    </row>
    <row r="441" spans="70:102" s="96" customFormat="1">
      <c r="BR441" s="110"/>
      <c r="CX441" s="97"/>
    </row>
    <row r="442" spans="70:102" s="96" customFormat="1">
      <c r="BR442" s="110"/>
      <c r="CX442" s="97"/>
    </row>
    <row r="443" spans="70:102" s="96" customFormat="1">
      <c r="BR443" s="110"/>
      <c r="CX443" s="97"/>
    </row>
    <row r="444" spans="70:102" s="96" customFormat="1">
      <c r="BR444" s="110"/>
      <c r="CX444" s="97"/>
    </row>
    <row r="445" spans="70:102" s="96" customFormat="1">
      <c r="BR445" s="110"/>
      <c r="CX445" s="97"/>
    </row>
    <row r="446" spans="70:102" s="96" customFormat="1">
      <c r="BR446" s="110"/>
      <c r="CX446" s="97"/>
    </row>
    <row r="447" spans="70:102" s="96" customFormat="1">
      <c r="BR447" s="110"/>
      <c r="CX447" s="97"/>
    </row>
    <row r="448" spans="70:102" s="96" customFormat="1">
      <c r="BR448" s="110"/>
      <c r="CX448" s="97"/>
    </row>
    <row r="449" spans="70:102" s="96" customFormat="1">
      <c r="BR449" s="110"/>
      <c r="CX449" s="97"/>
    </row>
    <row r="450" spans="70:102" s="96" customFormat="1">
      <c r="BR450" s="110"/>
      <c r="CX450" s="97"/>
    </row>
    <row r="451" spans="70:102" s="96" customFormat="1">
      <c r="BR451" s="110"/>
      <c r="CX451" s="97"/>
    </row>
    <row r="452" spans="70:102" s="96" customFormat="1">
      <c r="BR452" s="110"/>
      <c r="CX452" s="97"/>
    </row>
    <row r="453" spans="70:102" s="96" customFormat="1">
      <c r="BR453" s="110"/>
      <c r="CX453" s="97"/>
    </row>
    <row r="454" spans="70:102" s="96" customFormat="1">
      <c r="BR454" s="110"/>
      <c r="CX454" s="97"/>
    </row>
    <row r="455" spans="70:102" s="96" customFormat="1">
      <c r="BR455" s="110"/>
      <c r="CX455" s="97"/>
    </row>
    <row r="456" spans="70:102" s="96" customFormat="1">
      <c r="BR456" s="110"/>
      <c r="CX456" s="97"/>
    </row>
    <row r="457" spans="70:102" s="96" customFormat="1">
      <c r="BR457" s="110"/>
      <c r="CX457" s="97"/>
    </row>
    <row r="458" spans="70:102" s="96" customFormat="1">
      <c r="BR458" s="110"/>
      <c r="CX458" s="97"/>
    </row>
    <row r="459" spans="70:102" s="96" customFormat="1">
      <c r="BR459" s="110"/>
      <c r="CX459" s="97"/>
    </row>
    <row r="460" spans="70:102" s="96" customFormat="1">
      <c r="BR460" s="110"/>
      <c r="CX460" s="97"/>
    </row>
    <row r="461" spans="70:102" s="96" customFormat="1">
      <c r="BR461" s="110"/>
      <c r="CX461" s="97"/>
    </row>
    <row r="462" spans="70:102" s="96" customFormat="1">
      <c r="BR462" s="110"/>
      <c r="CX462" s="97"/>
    </row>
    <row r="463" spans="70:102" s="96" customFormat="1">
      <c r="BR463" s="110"/>
      <c r="CX463" s="97"/>
    </row>
    <row r="464" spans="70:102" s="96" customFormat="1">
      <c r="BR464" s="110"/>
      <c r="CX464" s="97"/>
    </row>
    <row r="465" spans="70:102" s="96" customFormat="1">
      <c r="BR465" s="110"/>
      <c r="CX465" s="97"/>
    </row>
    <row r="466" spans="70:102" s="96" customFormat="1">
      <c r="BR466" s="110"/>
      <c r="CX466" s="97"/>
    </row>
    <row r="467" spans="70:102" s="96" customFormat="1">
      <c r="BR467" s="110"/>
      <c r="CX467" s="97"/>
    </row>
    <row r="468" spans="70:102" s="96" customFormat="1">
      <c r="BR468" s="110"/>
      <c r="CX468" s="97"/>
    </row>
    <row r="469" spans="70:102" s="96" customFormat="1">
      <c r="BR469" s="110"/>
      <c r="CX469" s="97"/>
    </row>
    <row r="470" spans="70:102" s="96" customFormat="1">
      <c r="BR470" s="110"/>
      <c r="CX470" s="97"/>
    </row>
    <row r="471" spans="70:102" s="96" customFormat="1">
      <c r="BR471" s="110"/>
      <c r="CX471" s="97"/>
    </row>
    <row r="472" spans="70:102" s="96" customFormat="1">
      <c r="BR472" s="110"/>
      <c r="CX472" s="97"/>
    </row>
    <row r="473" spans="70:102" s="96" customFormat="1">
      <c r="BR473" s="110"/>
      <c r="CX473" s="97"/>
    </row>
    <row r="474" spans="70:102" s="96" customFormat="1">
      <c r="BR474" s="110"/>
      <c r="CX474" s="97"/>
    </row>
    <row r="475" spans="70:102" s="96" customFormat="1">
      <c r="BR475" s="110"/>
      <c r="CX475" s="97"/>
    </row>
    <row r="476" spans="70:102" s="96" customFormat="1">
      <c r="BR476" s="110"/>
      <c r="CX476" s="97"/>
    </row>
    <row r="477" spans="70:102" s="96" customFormat="1">
      <c r="BR477" s="110"/>
      <c r="CX477" s="97"/>
    </row>
    <row r="478" spans="70:102" s="96" customFormat="1">
      <c r="BR478" s="110"/>
      <c r="CX478" s="97"/>
    </row>
    <row r="479" spans="70:102" s="96" customFormat="1">
      <c r="BR479" s="110"/>
      <c r="CX479" s="97"/>
    </row>
    <row r="480" spans="70:102" s="96" customFormat="1">
      <c r="BR480" s="110"/>
      <c r="CX480" s="97"/>
    </row>
    <row r="481" spans="70:102" s="96" customFormat="1">
      <c r="BR481" s="110"/>
      <c r="CX481" s="97"/>
    </row>
    <row r="482" spans="70:102" s="96" customFormat="1">
      <c r="BR482" s="110"/>
      <c r="CX482" s="97"/>
    </row>
    <row r="483" spans="70:102" s="96" customFormat="1">
      <c r="BR483" s="110"/>
      <c r="CX483" s="97"/>
    </row>
    <row r="484" spans="70:102" s="96" customFormat="1">
      <c r="BR484" s="110"/>
      <c r="CX484" s="97"/>
    </row>
    <row r="485" spans="70:102" s="96" customFormat="1">
      <c r="BR485" s="110"/>
      <c r="CX485" s="97"/>
    </row>
    <row r="486" spans="70:102" s="96" customFormat="1">
      <c r="BR486" s="110"/>
      <c r="CX486" s="97"/>
    </row>
    <row r="487" spans="70:102" s="96" customFormat="1">
      <c r="BR487" s="110"/>
      <c r="CX487" s="97"/>
    </row>
    <row r="488" spans="70:102" s="96" customFormat="1">
      <c r="BR488" s="110"/>
      <c r="CX488" s="97"/>
    </row>
    <row r="489" spans="70:102" s="96" customFormat="1">
      <c r="BR489" s="110"/>
      <c r="CX489" s="97"/>
    </row>
    <row r="490" spans="70:102" s="96" customFormat="1">
      <c r="BR490" s="110"/>
      <c r="CX490" s="97"/>
    </row>
    <row r="491" spans="70:102" s="96" customFormat="1">
      <c r="BR491" s="110"/>
      <c r="CX491" s="97"/>
    </row>
    <row r="492" spans="70:102" s="96" customFormat="1">
      <c r="BR492" s="110"/>
      <c r="CX492" s="97"/>
    </row>
    <row r="493" spans="70:102" s="96" customFormat="1">
      <c r="BR493" s="110"/>
      <c r="CX493" s="97"/>
    </row>
    <row r="494" spans="70:102" s="96" customFormat="1">
      <c r="BR494" s="110"/>
      <c r="CX494" s="97"/>
    </row>
    <row r="495" spans="70:102" s="96" customFormat="1">
      <c r="BR495" s="110"/>
      <c r="CX495" s="97"/>
    </row>
    <row r="496" spans="70:102" s="96" customFormat="1">
      <c r="BR496" s="110"/>
      <c r="CX496" s="97"/>
    </row>
    <row r="497" spans="70:102" s="96" customFormat="1">
      <c r="BR497" s="110"/>
      <c r="CX497" s="97"/>
    </row>
    <row r="498" spans="70:102" s="96" customFormat="1">
      <c r="BR498" s="110"/>
      <c r="CX498" s="97"/>
    </row>
    <row r="499" spans="70:102" s="96" customFormat="1">
      <c r="BR499" s="110"/>
      <c r="CX499" s="97"/>
    </row>
    <row r="500" spans="70:102" s="96" customFormat="1">
      <c r="BR500" s="110"/>
      <c r="CX500" s="97"/>
    </row>
    <row r="501" spans="70:102" s="96" customFormat="1">
      <c r="BR501" s="110"/>
      <c r="CX501" s="97"/>
    </row>
    <row r="502" spans="70:102" s="96" customFormat="1">
      <c r="BR502" s="110"/>
      <c r="CX502" s="97"/>
    </row>
    <row r="503" spans="70:102" s="96" customFormat="1">
      <c r="BR503" s="110"/>
      <c r="CX503" s="97"/>
    </row>
    <row r="504" spans="70:102" s="96" customFormat="1">
      <c r="BR504" s="110"/>
      <c r="CX504" s="97"/>
    </row>
    <row r="505" spans="70:102" s="96" customFormat="1">
      <c r="BR505" s="110"/>
      <c r="CX505" s="97"/>
    </row>
    <row r="506" spans="70:102" s="96" customFormat="1">
      <c r="BR506" s="110"/>
      <c r="CX506" s="97"/>
    </row>
    <row r="507" spans="70:102" s="96" customFormat="1">
      <c r="BR507" s="110"/>
      <c r="CX507" s="97"/>
    </row>
    <row r="508" spans="70:102" s="96" customFormat="1">
      <c r="BR508" s="110"/>
      <c r="CX508" s="97"/>
    </row>
    <row r="509" spans="70:102" s="96" customFormat="1">
      <c r="BR509" s="110"/>
      <c r="CX509" s="97"/>
    </row>
    <row r="510" spans="70:102" s="96" customFormat="1">
      <c r="BR510" s="110"/>
      <c r="CX510" s="97"/>
    </row>
    <row r="511" spans="70:102" s="96" customFormat="1">
      <c r="BR511" s="110"/>
      <c r="CX511" s="97"/>
    </row>
    <row r="512" spans="70:102" s="96" customFormat="1">
      <c r="BR512" s="110"/>
      <c r="CX512" s="97"/>
    </row>
    <row r="513" spans="70:102" s="96" customFormat="1">
      <c r="BR513" s="110"/>
      <c r="CX513" s="97"/>
    </row>
    <row r="514" spans="70:102" s="96" customFormat="1">
      <c r="BR514" s="110"/>
      <c r="CX514" s="97"/>
    </row>
    <row r="515" spans="70:102" s="96" customFormat="1">
      <c r="BR515" s="110"/>
      <c r="CX515" s="97"/>
    </row>
    <row r="516" spans="70:102" s="96" customFormat="1">
      <c r="BR516" s="110"/>
      <c r="CX516" s="97"/>
    </row>
    <row r="517" spans="70:102" s="96" customFormat="1">
      <c r="BR517" s="110"/>
      <c r="CX517" s="97"/>
    </row>
    <row r="518" spans="70:102" s="96" customFormat="1">
      <c r="BR518" s="110"/>
      <c r="CX518" s="97"/>
    </row>
    <row r="519" spans="70:102" s="96" customFormat="1">
      <c r="BR519" s="110"/>
      <c r="CX519" s="97"/>
    </row>
    <row r="520" spans="70:102" s="96" customFormat="1">
      <c r="BR520" s="110"/>
      <c r="CX520" s="97"/>
    </row>
    <row r="521" spans="70:102" s="96" customFormat="1">
      <c r="BR521" s="110"/>
      <c r="CX521" s="97"/>
    </row>
    <row r="522" spans="70:102" s="96" customFormat="1">
      <c r="BR522" s="110"/>
      <c r="CX522" s="97"/>
    </row>
    <row r="523" spans="70:102" s="96" customFormat="1">
      <c r="BR523" s="110"/>
      <c r="CX523" s="97"/>
    </row>
    <row r="524" spans="70:102" s="96" customFormat="1">
      <c r="BR524" s="110"/>
      <c r="CX524" s="97"/>
    </row>
    <row r="525" spans="70:102" s="96" customFormat="1">
      <c r="BR525" s="110"/>
      <c r="CX525" s="97"/>
    </row>
    <row r="526" spans="70:102" s="96" customFormat="1">
      <c r="BR526" s="110"/>
      <c r="CX526" s="97"/>
    </row>
    <row r="527" spans="70:102" s="96" customFormat="1">
      <c r="BR527" s="110"/>
      <c r="CX527" s="97"/>
    </row>
    <row r="528" spans="70:102" s="96" customFormat="1">
      <c r="BR528" s="110"/>
      <c r="CX528" s="97"/>
    </row>
    <row r="529" spans="70:102" s="96" customFormat="1">
      <c r="BR529" s="110"/>
      <c r="CX529" s="97"/>
    </row>
    <row r="530" spans="70:102" s="96" customFormat="1">
      <c r="BR530" s="110"/>
      <c r="CX530" s="97"/>
    </row>
    <row r="531" spans="70:102" s="96" customFormat="1">
      <c r="BR531" s="110"/>
      <c r="CX531" s="97"/>
    </row>
    <row r="532" spans="70:102" s="96" customFormat="1">
      <c r="BR532" s="110"/>
      <c r="CX532" s="97"/>
    </row>
    <row r="533" spans="70:102" s="96" customFormat="1">
      <c r="BR533" s="110"/>
      <c r="CX533" s="97"/>
    </row>
    <row r="534" spans="70:102" s="96" customFormat="1">
      <c r="BR534" s="110"/>
      <c r="CX534" s="97"/>
    </row>
    <row r="535" spans="70:102" s="96" customFormat="1">
      <c r="BR535" s="110"/>
      <c r="CX535" s="97"/>
    </row>
    <row r="536" spans="70:102" s="96" customFormat="1">
      <c r="BR536" s="110"/>
      <c r="CX536" s="97"/>
    </row>
    <row r="537" spans="70:102" s="96" customFormat="1">
      <c r="BR537" s="110"/>
      <c r="CX537" s="97"/>
    </row>
    <row r="538" spans="70:102" s="96" customFormat="1">
      <c r="BR538" s="110"/>
      <c r="CX538" s="97"/>
    </row>
    <row r="539" spans="70:102" s="96" customFormat="1">
      <c r="BR539" s="110"/>
      <c r="CX539" s="97"/>
    </row>
    <row r="540" spans="70:102" s="96" customFormat="1">
      <c r="BR540" s="110"/>
      <c r="CX540" s="97"/>
    </row>
    <row r="541" spans="70:102" s="96" customFormat="1">
      <c r="BR541" s="110"/>
      <c r="CX541" s="97"/>
    </row>
    <row r="542" spans="70:102" s="96" customFormat="1">
      <c r="BR542" s="110"/>
      <c r="CX542" s="97"/>
    </row>
    <row r="543" spans="70:102" s="96" customFormat="1">
      <c r="BR543" s="110"/>
      <c r="CX543" s="97"/>
    </row>
    <row r="544" spans="70:102" s="96" customFormat="1">
      <c r="BR544" s="110"/>
      <c r="CX544" s="97"/>
    </row>
    <row r="545" spans="70:102" s="96" customFormat="1">
      <c r="BR545" s="110"/>
      <c r="CX545" s="97"/>
    </row>
    <row r="546" spans="70:102" s="96" customFormat="1">
      <c r="BR546" s="110"/>
      <c r="CX546" s="97"/>
    </row>
    <row r="547" spans="70:102" s="96" customFormat="1">
      <c r="BR547" s="110"/>
      <c r="CX547" s="97"/>
    </row>
    <row r="548" spans="70:102" s="96" customFormat="1">
      <c r="BR548" s="110"/>
      <c r="CX548" s="97"/>
    </row>
    <row r="549" spans="70:102" s="96" customFormat="1">
      <c r="BR549" s="110"/>
      <c r="CX549" s="97"/>
    </row>
    <row r="550" spans="70:102" s="96" customFormat="1">
      <c r="BR550" s="110"/>
      <c r="CX550" s="97"/>
    </row>
    <row r="551" spans="70:102" s="96" customFormat="1">
      <c r="BR551" s="110"/>
      <c r="CX551" s="97"/>
    </row>
    <row r="552" spans="70:102" s="96" customFormat="1">
      <c r="BR552" s="110"/>
      <c r="CX552" s="97"/>
    </row>
    <row r="553" spans="70:102" s="96" customFormat="1">
      <c r="BR553" s="110"/>
      <c r="CX553" s="97"/>
    </row>
    <row r="554" spans="70:102" s="96" customFormat="1">
      <c r="BR554" s="110"/>
      <c r="CX554" s="97"/>
    </row>
    <row r="555" spans="70:102" s="96" customFormat="1">
      <c r="BR555" s="110"/>
      <c r="CX555" s="97"/>
    </row>
    <row r="556" spans="70:102" s="96" customFormat="1">
      <c r="BR556" s="110"/>
      <c r="CX556" s="97"/>
    </row>
    <row r="557" spans="70:102" s="96" customFormat="1">
      <c r="BR557" s="110"/>
      <c r="CX557" s="97"/>
    </row>
    <row r="558" spans="70:102" s="96" customFormat="1">
      <c r="BR558" s="110"/>
      <c r="CX558" s="97"/>
    </row>
    <row r="559" spans="70:102" s="96" customFormat="1">
      <c r="BR559" s="110"/>
      <c r="CX559" s="97"/>
    </row>
    <row r="560" spans="70:102" s="96" customFormat="1">
      <c r="BR560" s="110"/>
      <c r="CX560" s="97"/>
    </row>
    <row r="561" spans="70:102" s="96" customFormat="1">
      <c r="BR561" s="110"/>
      <c r="CX561" s="97"/>
    </row>
    <row r="562" spans="70:102" s="96" customFormat="1">
      <c r="BR562" s="110"/>
      <c r="CX562" s="97"/>
    </row>
    <row r="563" spans="70:102" s="96" customFormat="1">
      <c r="BR563" s="110"/>
      <c r="CX563" s="97"/>
    </row>
    <row r="564" spans="70:102" s="96" customFormat="1">
      <c r="BR564" s="110"/>
      <c r="CX564" s="97"/>
    </row>
    <row r="565" spans="70:102" s="96" customFormat="1">
      <c r="BR565" s="110"/>
      <c r="CX565" s="97"/>
    </row>
    <row r="566" spans="70:102" s="96" customFormat="1">
      <c r="BR566" s="110"/>
      <c r="CX566" s="97"/>
    </row>
    <row r="567" spans="70:102" s="96" customFormat="1">
      <c r="BR567" s="110"/>
      <c r="CX567" s="97"/>
    </row>
    <row r="568" spans="70:102" s="96" customFormat="1">
      <c r="BR568" s="110"/>
      <c r="CX568" s="97"/>
    </row>
    <row r="569" spans="70:102" s="96" customFormat="1">
      <c r="BR569" s="110"/>
      <c r="CX569" s="97"/>
    </row>
    <row r="570" spans="70:102" s="96" customFormat="1">
      <c r="BR570" s="110"/>
      <c r="CX570" s="97"/>
    </row>
    <row r="571" spans="70:102" s="96" customFormat="1">
      <c r="BR571" s="110"/>
      <c r="CX571" s="97"/>
    </row>
    <row r="572" spans="70:102" s="96" customFormat="1">
      <c r="BR572" s="110"/>
      <c r="CX572" s="97"/>
    </row>
    <row r="573" spans="70:102" s="96" customFormat="1">
      <c r="BR573" s="110"/>
      <c r="CX573" s="97"/>
    </row>
    <row r="574" spans="70:102" s="96" customFormat="1">
      <c r="BR574" s="110"/>
      <c r="CX574" s="97"/>
    </row>
    <row r="575" spans="70:102" s="96" customFormat="1">
      <c r="BR575" s="110"/>
      <c r="CX575" s="97"/>
    </row>
    <row r="576" spans="70:102" s="96" customFormat="1">
      <c r="BR576" s="110"/>
      <c r="CX576" s="97"/>
    </row>
    <row r="577" spans="70:102" s="96" customFormat="1">
      <c r="BR577" s="110"/>
      <c r="CX577" s="97"/>
    </row>
    <row r="578" spans="70:102" s="96" customFormat="1">
      <c r="BR578" s="110"/>
      <c r="CX578" s="97"/>
    </row>
    <row r="579" spans="70:102" s="96" customFormat="1">
      <c r="BR579" s="110"/>
      <c r="CX579" s="97"/>
    </row>
    <row r="580" spans="70:102" s="96" customFormat="1">
      <c r="BR580" s="110"/>
      <c r="CX580" s="97"/>
    </row>
    <row r="581" spans="70:102" s="96" customFormat="1">
      <c r="BR581" s="110"/>
      <c r="CX581" s="97"/>
    </row>
    <row r="582" spans="70:102" s="96" customFormat="1">
      <c r="BR582" s="110"/>
      <c r="CX582" s="97"/>
    </row>
    <row r="583" spans="70:102" s="96" customFormat="1">
      <c r="BR583" s="110"/>
      <c r="CX583" s="97"/>
    </row>
    <row r="584" spans="70:102" s="96" customFormat="1">
      <c r="BR584" s="110"/>
      <c r="CX584" s="97"/>
    </row>
    <row r="585" spans="70:102" s="96" customFormat="1">
      <c r="BR585" s="110"/>
      <c r="CX585" s="97"/>
    </row>
    <row r="586" spans="70:102" s="96" customFormat="1">
      <c r="BR586" s="110"/>
      <c r="CX586" s="97"/>
    </row>
    <row r="587" spans="70:102" s="96" customFormat="1">
      <c r="BR587" s="110"/>
      <c r="CX587" s="97"/>
    </row>
    <row r="588" spans="70:102" s="96" customFormat="1">
      <c r="BR588" s="110"/>
      <c r="CX588" s="97"/>
    </row>
    <row r="589" spans="70:102" s="96" customFormat="1">
      <c r="BR589" s="110"/>
      <c r="CX589" s="97"/>
    </row>
    <row r="590" spans="70:102" s="96" customFormat="1">
      <c r="BR590" s="110"/>
      <c r="CX590" s="97"/>
    </row>
    <row r="591" spans="70:102" s="96" customFormat="1">
      <c r="BR591" s="110"/>
      <c r="CX591" s="97"/>
    </row>
    <row r="592" spans="70:102" s="96" customFormat="1">
      <c r="BR592" s="110"/>
      <c r="CX592" s="97"/>
    </row>
    <row r="593" spans="70:102" s="96" customFormat="1">
      <c r="BR593" s="110"/>
      <c r="CX593" s="97"/>
    </row>
    <row r="594" spans="70:102" s="96" customFormat="1">
      <c r="BR594" s="110"/>
      <c r="CX594" s="97"/>
    </row>
    <row r="595" spans="70:102" s="96" customFormat="1">
      <c r="BR595" s="110"/>
      <c r="CX595" s="97"/>
    </row>
    <row r="596" spans="70:102" s="96" customFormat="1">
      <c r="BR596" s="110"/>
      <c r="CX596" s="97"/>
    </row>
    <row r="597" spans="70:102" s="96" customFormat="1">
      <c r="BR597" s="110"/>
      <c r="CX597" s="97"/>
    </row>
    <row r="598" spans="70:102" s="96" customFormat="1">
      <c r="BR598" s="110"/>
      <c r="CX598" s="97"/>
    </row>
    <row r="599" spans="70:102" s="96" customFormat="1">
      <c r="BR599" s="110"/>
      <c r="CX599" s="97"/>
    </row>
    <row r="600" spans="70:102" s="96" customFormat="1">
      <c r="BR600" s="110"/>
      <c r="CX600" s="97"/>
    </row>
    <row r="601" spans="70:102" s="96" customFormat="1">
      <c r="BR601" s="110"/>
      <c r="CX601" s="97"/>
    </row>
    <row r="602" spans="70:102" s="96" customFormat="1">
      <c r="BR602" s="110"/>
      <c r="CX602" s="97"/>
    </row>
    <row r="603" spans="70:102" s="96" customFormat="1">
      <c r="BR603" s="110"/>
      <c r="CX603" s="97"/>
    </row>
    <row r="604" spans="70:102" s="96" customFormat="1">
      <c r="BR604" s="110"/>
      <c r="CX604" s="97"/>
    </row>
    <row r="605" spans="70:102" s="96" customFormat="1">
      <c r="BR605" s="110"/>
      <c r="CX605" s="97"/>
    </row>
    <row r="606" spans="70:102" s="96" customFormat="1">
      <c r="BR606" s="110"/>
      <c r="CX606" s="97"/>
    </row>
    <row r="607" spans="70:102" s="96" customFormat="1">
      <c r="BR607" s="110"/>
      <c r="CX607" s="97"/>
    </row>
    <row r="608" spans="70:102" s="96" customFormat="1">
      <c r="BR608" s="110"/>
      <c r="CX608" s="97"/>
    </row>
    <row r="609" spans="70:102" s="96" customFormat="1">
      <c r="BR609" s="110"/>
      <c r="CX609" s="97"/>
    </row>
    <row r="610" spans="70:102" s="96" customFormat="1">
      <c r="BR610" s="110"/>
      <c r="CX610" s="97"/>
    </row>
    <row r="611" spans="70:102" s="96" customFormat="1">
      <c r="BR611" s="110"/>
      <c r="CX611" s="97"/>
    </row>
    <row r="612" spans="70:102" s="96" customFormat="1">
      <c r="BR612" s="110"/>
      <c r="CX612" s="97"/>
    </row>
    <row r="613" spans="70:102" s="96" customFormat="1">
      <c r="BR613" s="110"/>
      <c r="CX613" s="97"/>
    </row>
    <row r="614" spans="70:102" s="96" customFormat="1">
      <c r="BR614" s="110"/>
      <c r="CX614" s="97"/>
    </row>
    <row r="615" spans="70:102" s="96" customFormat="1">
      <c r="BR615" s="110"/>
      <c r="CX615" s="97"/>
    </row>
    <row r="616" spans="70:102" s="96" customFormat="1">
      <c r="BR616" s="110"/>
      <c r="CX616" s="97"/>
    </row>
    <row r="617" spans="70:102" s="96" customFormat="1">
      <c r="BR617" s="110"/>
      <c r="CX617" s="97"/>
    </row>
    <row r="618" spans="70:102" s="96" customFormat="1">
      <c r="BR618" s="110"/>
      <c r="CX618" s="97"/>
    </row>
    <row r="619" spans="70:102" s="96" customFormat="1">
      <c r="BR619" s="110"/>
      <c r="CX619" s="97"/>
    </row>
    <row r="620" spans="70:102" s="96" customFormat="1">
      <c r="BR620" s="110"/>
      <c r="CX620" s="97"/>
    </row>
    <row r="621" spans="70:102" s="96" customFormat="1">
      <c r="BR621" s="110"/>
      <c r="CX621" s="97"/>
    </row>
    <row r="622" spans="70:102" s="96" customFormat="1">
      <c r="BR622" s="110"/>
      <c r="CX622" s="97"/>
    </row>
    <row r="623" spans="70:102" s="96" customFormat="1">
      <c r="BR623" s="110"/>
      <c r="CX623" s="97"/>
    </row>
    <row r="624" spans="70:102" s="96" customFormat="1">
      <c r="BR624" s="110"/>
      <c r="CX624" s="97"/>
    </row>
    <row r="625" spans="70:102" s="96" customFormat="1">
      <c r="BR625" s="110"/>
      <c r="CX625" s="97"/>
    </row>
    <row r="626" spans="70:102" s="96" customFormat="1">
      <c r="BR626" s="110"/>
      <c r="CX626" s="97"/>
    </row>
    <row r="627" spans="70:102" s="96" customFormat="1">
      <c r="BR627" s="110"/>
      <c r="CX627" s="97"/>
    </row>
    <row r="628" spans="70:102" s="96" customFormat="1">
      <c r="BR628" s="110"/>
      <c r="CX628" s="97"/>
    </row>
    <row r="629" spans="70:102" s="96" customFormat="1">
      <c r="BR629" s="110"/>
      <c r="CX629" s="97"/>
    </row>
    <row r="630" spans="70:102" s="96" customFormat="1">
      <c r="BR630" s="110"/>
      <c r="CX630" s="97"/>
    </row>
    <row r="631" spans="70:102" s="96" customFormat="1">
      <c r="BR631" s="110"/>
      <c r="CX631" s="97"/>
    </row>
    <row r="632" spans="70:102" s="96" customFormat="1">
      <c r="BR632" s="110"/>
      <c r="CX632" s="97"/>
    </row>
    <row r="633" spans="70:102" s="96" customFormat="1">
      <c r="BR633" s="110"/>
      <c r="CX633" s="97"/>
    </row>
    <row r="634" spans="70:102" s="96" customFormat="1">
      <c r="BR634" s="110"/>
      <c r="CX634" s="97"/>
    </row>
    <row r="635" spans="70:102" s="96" customFormat="1">
      <c r="BR635" s="110"/>
      <c r="CX635" s="97"/>
    </row>
    <row r="636" spans="70:102" s="96" customFormat="1">
      <c r="BR636" s="110"/>
      <c r="CX636" s="97"/>
    </row>
    <row r="637" spans="70:102" s="96" customFormat="1">
      <c r="BR637" s="110"/>
      <c r="CX637" s="97"/>
    </row>
    <row r="638" spans="70:102" s="96" customFormat="1">
      <c r="BR638" s="110"/>
      <c r="CX638" s="97"/>
    </row>
    <row r="639" spans="70:102" s="96" customFormat="1">
      <c r="BR639" s="110"/>
      <c r="CX639" s="97"/>
    </row>
    <row r="640" spans="70:102" s="96" customFormat="1">
      <c r="BR640" s="110"/>
      <c r="CX640" s="97"/>
    </row>
    <row r="641" spans="70:102" s="96" customFormat="1">
      <c r="BR641" s="110"/>
      <c r="CX641" s="97"/>
    </row>
    <row r="642" spans="70:102" s="96" customFormat="1">
      <c r="BR642" s="110"/>
      <c r="CX642" s="97"/>
    </row>
    <row r="643" spans="70:102" s="96" customFormat="1">
      <c r="BR643" s="110"/>
      <c r="CX643" s="97"/>
    </row>
    <row r="644" spans="70:102" s="96" customFormat="1">
      <c r="BR644" s="110"/>
      <c r="CX644" s="97"/>
    </row>
    <row r="645" spans="70:102" s="96" customFormat="1">
      <c r="BR645" s="110"/>
      <c r="CX645" s="97"/>
    </row>
    <row r="646" spans="70:102" s="96" customFormat="1">
      <c r="BR646" s="110"/>
      <c r="CX646" s="97"/>
    </row>
    <row r="647" spans="70:102" s="96" customFormat="1">
      <c r="BR647" s="110"/>
      <c r="CX647" s="97"/>
    </row>
    <row r="648" spans="70:102" s="96" customFormat="1">
      <c r="BR648" s="110"/>
      <c r="CX648" s="97"/>
    </row>
    <row r="649" spans="70:102" s="96" customFormat="1">
      <c r="BR649" s="110"/>
      <c r="CX649" s="97"/>
    </row>
    <row r="650" spans="70:102" s="96" customFormat="1">
      <c r="BR650" s="110"/>
      <c r="CX650" s="97"/>
    </row>
    <row r="651" spans="70:102" s="96" customFormat="1">
      <c r="BR651" s="110"/>
      <c r="CX651" s="97"/>
    </row>
    <row r="652" spans="70:102" s="96" customFormat="1">
      <c r="BR652" s="110"/>
      <c r="CX652" s="97"/>
    </row>
    <row r="653" spans="70:102" s="96" customFormat="1">
      <c r="BR653" s="110"/>
      <c r="CX653" s="97"/>
    </row>
    <row r="654" spans="70:102" s="96" customFormat="1">
      <c r="BR654" s="110"/>
      <c r="CX654" s="97"/>
    </row>
    <row r="655" spans="70:102" s="96" customFormat="1">
      <c r="BR655" s="110"/>
      <c r="CX655" s="97"/>
    </row>
    <row r="656" spans="70:102" s="96" customFormat="1">
      <c r="BR656" s="110"/>
      <c r="CX656" s="97"/>
    </row>
    <row r="657" spans="70:102" s="96" customFormat="1">
      <c r="BR657" s="110"/>
      <c r="CX657" s="97"/>
    </row>
    <row r="658" spans="70:102" s="96" customFormat="1">
      <c r="BR658" s="110"/>
      <c r="CX658" s="97"/>
    </row>
    <row r="659" spans="70:102" s="96" customFormat="1">
      <c r="BR659" s="110"/>
      <c r="CX659" s="97"/>
    </row>
    <row r="660" spans="70:102" s="96" customFormat="1">
      <c r="BR660" s="110"/>
      <c r="CX660" s="97"/>
    </row>
    <row r="661" spans="70:102" s="96" customFormat="1">
      <c r="BR661" s="110"/>
      <c r="CX661" s="97"/>
    </row>
    <row r="662" spans="70:102" s="96" customFormat="1">
      <c r="BR662" s="110"/>
      <c r="CX662" s="97"/>
    </row>
    <row r="663" spans="70:102" s="96" customFormat="1">
      <c r="BR663" s="110"/>
      <c r="CX663" s="97"/>
    </row>
    <row r="664" spans="70:102" s="96" customFormat="1">
      <c r="BR664" s="110"/>
      <c r="CX664" s="97"/>
    </row>
    <row r="665" spans="70:102" s="96" customFormat="1">
      <c r="BR665" s="110"/>
      <c r="CX665" s="97"/>
    </row>
    <row r="666" spans="70:102" s="96" customFormat="1">
      <c r="BR666" s="110"/>
      <c r="CX666" s="97"/>
    </row>
    <row r="667" spans="70:102" s="96" customFormat="1">
      <c r="BR667" s="110"/>
      <c r="CX667" s="97"/>
    </row>
    <row r="668" spans="70:102" s="96" customFormat="1">
      <c r="BR668" s="110"/>
      <c r="CX668" s="97"/>
    </row>
    <row r="669" spans="70:102" s="96" customFormat="1">
      <c r="BR669" s="110"/>
      <c r="CX669" s="97"/>
    </row>
    <row r="670" spans="70:102" s="96" customFormat="1">
      <c r="BR670" s="110"/>
      <c r="CX670" s="97"/>
    </row>
    <row r="671" spans="70:102" s="96" customFormat="1">
      <c r="BR671" s="110"/>
      <c r="CX671" s="97"/>
    </row>
    <row r="672" spans="70:102" s="96" customFormat="1">
      <c r="BR672" s="110"/>
      <c r="CX672" s="97"/>
    </row>
    <row r="673" spans="70:102" s="96" customFormat="1">
      <c r="BR673" s="110"/>
      <c r="CX673" s="97"/>
    </row>
    <row r="674" spans="70:102" s="96" customFormat="1">
      <c r="BR674" s="110"/>
      <c r="CX674" s="97"/>
    </row>
    <row r="675" spans="70:102" s="96" customFormat="1">
      <c r="BR675" s="110"/>
      <c r="CX675" s="97"/>
    </row>
    <row r="676" spans="70:102" s="96" customFormat="1">
      <c r="BR676" s="110"/>
      <c r="CX676" s="97"/>
    </row>
    <row r="677" spans="70:102" s="96" customFormat="1">
      <c r="BR677" s="110"/>
      <c r="CX677" s="97"/>
    </row>
    <row r="678" spans="70:102" s="96" customFormat="1">
      <c r="BR678" s="110"/>
      <c r="CX678" s="97"/>
    </row>
    <row r="679" spans="70:102" s="96" customFormat="1">
      <c r="BR679" s="110"/>
      <c r="CX679" s="97"/>
    </row>
    <row r="680" spans="70:102" s="96" customFormat="1">
      <c r="BR680" s="110"/>
      <c r="CX680" s="97"/>
    </row>
    <row r="681" spans="70:102" s="96" customFormat="1">
      <c r="BR681" s="110"/>
      <c r="CX681" s="97"/>
    </row>
    <row r="682" spans="70:102" s="96" customFormat="1">
      <c r="BR682" s="110"/>
      <c r="CX682" s="97"/>
    </row>
    <row r="683" spans="70:102" s="96" customFormat="1">
      <c r="BR683" s="110"/>
      <c r="CX683" s="97"/>
    </row>
    <row r="684" spans="70:102" s="96" customFormat="1">
      <c r="BR684" s="110"/>
      <c r="CX684" s="97"/>
    </row>
    <row r="685" spans="70:102" s="96" customFormat="1">
      <c r="BR685" s="110"/>
      <c r="CX685" s="97"/>
    </row>
    <row r="686" spans="70:102" s="96" customFormat="1">
      <c r="BR686" s="110"/>
      <c r="CX686" s="97"/>
    </row>
    <row r="687" spans="70:102" s="96" customFormat="1">
      <c r="BR687" s="110"/>
      <c r="CX687" s="97"/>
    </row>
    <row r="688" spans="70:102" s="96" customFormat="1">
      <c r="BR688" s="110"/>
      <c r="CX688" s="97"/>
    </row>
    <row r="689" spans="70:102" s="96" customFormat="1">
      <c r="BR689" s="110"/>
      <c r="CX689" s="97"/>
    </row>
    <row r="690" spans="70:102" s="96" customFormat="1">
      <c r="BR690" s="110"/>
      <c r="CX690" s="97"/>
    </row>
    <row r="691" spans="70:102" s="96" customFormat="1">
      <c r="BR691" s="110"/>
      <c r="CX691" s="97"/>
    </row>
    <row r="692" spans="70:102" s="96" customFormat="1">
      <c r="BR692" s="110"/>
      <c r="CX692" s="97"/>
    </row>
    <row r="693" spans="70:102" s="96" customFormat="1">
      <c r="BR693" s="110"/>
      <c r="CX693" s="97"/>
    </row>
    <row r="694" spans="70:102" s="96" customFormat="1">
      <c r="BR694" s="110"/>
      <c r="CX694" s="97"/>
    </row>
    <row r="695" spans="70:102" s="96" customFormat="1">
      <c r="BR695" s="110"/>
      <c r="CX695" s="97"/>
    </row>
    <row r="696" spans="70:102" s="96" customFormat="1">
      <c r="BR696" s="110"/>
      <c r="CX696" s="97"/>
    </row>
    <row r="697" spans="70:102" s="96" customFormat="1">
      <c r="BR697" s="110"/>
      <c r="CX697" s="97"/>
    </row>
    <row r="698" spans="70:102" s="96" customFormat="1">
      <c r="BR698" s="110"/>
      <c r="CX698" s="97"/>
    </row>
    <row r="699" spans="70:102" s="96" customFormat="1">
      <c r="BR699" s="110"/>
      <c r="CX699" s="97"/>
    </row>
    <row r="700" spans="70:102" s="96" customFormat="1">
      <c r="BR700" s="110"/>
      <c r="CX700" s="97"/>
    </row>
    <row r="701" spans="70:102" s="96" customFormat="1">
      <c r="BR701" s="110"/>
      <c r="CX701" s="97"/>
    </row>
    <row r="702" spans="70:102" s="96" customFormat="1">
      <c r="BR702" s="110"/>
      <c r="CX702" s="97"/>
    </row>
    <row r="703" spans="70:102" s="96" customFormat="1">
      <c r="BR703" s="110"/>
      <c r="CX703" s="97"/>
    </row>
    <row r="704" spans="70:102" s="96" customFormat="1">
      <c r="BR704" s="110"/>
      <c r="CX704" s="97"/>
    </row>
    <row r="705" spans="70:102" s="96" customFormat="1">
      <c r="BR705" s="110"/>
      <c r="CX705" s="97"/>
    </row>
    <row r="706" spans="70:102" s="96" customFormat="1">
      <c r="BR706" s="110"/>
      <c r="CX706" s="97"/>
    </row>
    <row r="707" spans="70:102" s="96" customFormat="1">
      <c r="BR707" s="110"/>
      <c r="CX707" s="97"/>
    </row>
    <row r="708" spans="70:102" s="96" customFormat="1">
      <c r="BR708" s="110"/>
      <c r="CX708" s="97"/>
    </row>
    <row r="709" spans="70:102" s="96" customFormat="1">
      <c r="BR709" s="110"/>
      <c r="CX709" s="97"/>
    </row>
    <row r="710" spans="70:102" s="96" customFormat="1">
      <c r="BR710" s="110"/>
      <c r="CX710" s="97"/>
    </row>
    <row r="711" spans="70:102" s="96" customFormat="1">
      <c r="BR711" s="110"/>
      <c r="CX711" s="97"/>
    </row>
    <row r="712" spans="70:102" s="96" customFormat="1">
      <c r="BR712" s="110"/>
      <c r="CX712" s="97"/>
    </row>
    <row r="713" spans="70:102" s="96" customFormat="1">
      <c r="BR713" s="110"/>
      <c r="CX713" s="97"/>
    </row>
    <row r="714" spans="70:102" s="96" customFormat="1">
      <c r="BR714" s="110"/>
      <c r="CX714" s="97"/>
    </row>
    <row r="715" spans="70:102" s="96" customFormat="1">
      <c r="BR715" s="110"/>
      <c r="CX715" s="97"/>
    </row>
    <row r="716" spans="70:102" s="96" customFormat="1">
      <c r="BR716" s="110"/>
      <c r="CX716" s="97"/>
    </row>
    <row r="717" spans="70:102" s="96" customFormat="1">
      <c r="BR717" s="110"/>
      <c r="CX717" s="97"/>
    </row>
    <row r="718" spans="70:102" s="96" customFormat="1">
      <c r="BR718" s="110"/>
      <c r="CX718" s="97"/>
    </row>
    <row r="719" spans="70:102" s="96" customFormat="1">
      <c r="BR719" s="110"/>
      <c r="CX719" s="97"/>
    </row>
    <row r="720" spans="70:102" s="96" customFormat="1">
      <c r="BR720" s="110"/>
      <c r="CX720" s="97"/>
    </row>
    <row r="721" spans="70:102" s="96" customFormat="1">
      <c r="BR721" s="110"/>
      <c r="CX721" s="97"/>
    </row>
    <row r="722" spans="70:102" s="96" customFormat="1">
      <c r="BR722" s="110"/>
      <c r="CX722" s="97"/>
    </row>
    <row r="723" spans="70:102" s="96" customFormat="1">
      <c r="BR723" s="110"/>
      <c r="CX723" s="97"/>
    </row>
    <row r="724" spans="70:102" s="96" customFormat="1">
      <c r="BR724" s="110"/>
      <c r="CX724" s="97"/>
    </row>
    <row r="725" spans="70:102" s="96" customFormat="1">
      <c r="BR725" s="110"/>
      <c r="CX725" s="97"/>
    </row>
    <row r="726" spans="70:102" s="96" customFormat="1">
      <c r="BR726" s="110"/>
      <c r="CX726" s="97"/>
    </row>
    <row r="727" spans="70:102" s="96" customFormat="1">
      <c r="BR727" s="110"/>
      <c r="CX727" s="97"/>
    </row>
    <row r="728" spans="70:102" s="96" customFormat="1">
      <c r="BR728" s="110"/>
      <c r="CX728" s="97"/>
    </row>
    <row r="729" spans="70:102" s="96" customFormat="1">
      <c r="BR729" s="110"/>
      <c r="CX729" s="97"/>
    </row>
    <row r="730" spans="70:102" s="96" customFormat="1">
      <c r="BR730" s="110"/>
      <c r="CX730" s="97"/>
    </row>
    <row r="731" spans="70:102" s="96" customFormat="1">
      <c r="BR731" s="110"/>
      <c r="CX731" s="97"/>
    </row>
    <row r="732" spans="70:102" s="96" customFormat="1">
      <c r="BR732" s="110"/>
      <c r="CX732" s="97"/>
    </row>
    <row r="733" spans="70:102" s="96" customFormat="1">
      <c r="BR733" s="110"/>
      <c r="CX733" s="97"/>
    </row>
    <row r="734" spans="70:102" s="96" customFormat="1">
      <c r="BR734" s="110"/>
      <c r="CX734" s="97"/>
    </row>
    <row r="735" spans="70:102" s="96" customFormat="1">
      <c r="BR735" s="110"/>
      <c r="CX735" s="97"/>
    </row>
    <row r="736" spans="70:102" s="96" customFormat="1">
      <c r="BR736" s="110"/>
      <c r="CX736" s="97"/>
    </row>
    <row r="737" spans="70:102" s="96" customFormat="1">
      <c r="BR737" s="110"/>
      <c r="CX737" s="97"/>
    </row>
    <row r="738" spans="70:102" s="96" customFormat="1">
      <c r="BR738" s="110"/>
      <c r="CX738" s="97"/>
    </row>
    <row r="739" spans="70:102" s="96" customFormat="1">
      <c r="BR739" s="110"/>
      <c r="CX739" s="97"/>
    </row>
    <row r="740" spans="70:102" s="96" customFormat="1">
      <c r="BR740" s="110"/>
      <c r="CX740" s="97"/>
    </row>
    <row r="741" spans="70:102" s="96" customFormat="1">
      <c r="BR741" s="110"/>
      <c r="CX741" s="97"/>
    </row>
    <row r="742" spans="70:102" s="96" customFormat="1">
      <c r="BR742" s="110"/>
      <c r="CX742" s="97"/>
    </row>
    <row r="743" spans="70:102" s="96" customFormat="1">
      <c r="BR743" s="110"/>
      <c r="CX743" s="97"/>
    </row>
    <row r="744" spans="70:102" s="96" customFormat="1">
      <c r="BR744" s="110"/>
      <c r="CX744" s="97"/>
    </row>
    <row r="745" spans="70:102" s="96" customFormat="1">
      <c r="BR745" s="110"/>
      <c r="CX745" s="97"/>
    </row>
    <row r="746" spans="70:102" s="96" customFormat="1">
      <c r="BR746" s="110"/>
      <c r="CX746" s="97"/>
    </row>
    <row r="747" spans="70:102" s="96" customFormat="1">
      <c r="BR747" s="110"/>
      <c r="CX747" s="97"/>
    </row>
    <row r="748" spans="70:102" s="96" customFormat="1">
      <c r="BR748" s="110"/>
      <c r="CX748" s="97"/>
    </row>
    <row r="749" spans="70:102" s="96" customFormat="1">
      <c r="BR749" s="110"/>
      <c r="CX749" s="97"/>
    </row>
    <row r="750" spans="70:102" s="96" customFormat="1">
      <c r="BR750" s="110"/>
      <c r="CX750" s="97"/>
    </row>
    <row r="751" spans="70:102" s="96" customFormat="1">
      <c r="BR751" s="110"/>
      <c r="CX751" s="97"/>
    </row>
    <row r="752" spans="70:102" s="96" customFormat="1">
      <c r="BR752" s="110"/>
      <c r="CX752" s="97"/>
    </row>
    <row r="753" spans="70:102" s="96" customFormat="1">
      <c r="BR753" s="110"/>
      <c r="CX753" s="97"/>
    </row>
    <row r="754" spans="70:102" s="96" customFormat="1">
      <c r="BR754" s="110"/>
      <c r="CX754" s="97"/>
    </row>
    <row r="755" spans="70:102" s="96" customFormat="1">
      <c r="BR755" s="110"/>
      <c r="CX755" s="97"/>
    </row>
    <row r="756" spans="70:102" s="96" customFormat="1">
      <c r="BR756" s="110"/>
      <c r="CX756" s="97"/>
    </row>
    <row r="757" spans="70:102" s="96" customFormat="1">
      <c r="BR757" s="110"/>
      <c r="CX757" s="97"/>
    </row>
    <row r="758" spans="70:102" s="96" customFormat="1">
      <c r="BR758" s="110"/>
      <c r="CX758" s="97"/>
    </row>
    <row r="759" spans="70:102" s="96" customFormat="1">
      <c r="BR759" s="110"/>
      <c r="CX759" s="97"/>
    </row>
    <row r="760" spans="70:102" s="96" customFormat="1">
      <c r="BR760" s="110"/>
      <c r="CX760" s="97"/>
    </row>
    <row r="761" spans="70:102" s="96" customFormat="1">
      <c r="BR761" s="110"/>
      <c r="CX761" s="97"/>
    </row>
    <row r="762" spans="70:102" s="96" customFormat="1">
      <c r="BR762" s="110"/>
      <c r="CX762" s="97"/>
    </row>
    <row r="763" spans="70:102" s="96" customFormat="1">
      <c r="BR763" s="110"/>
      <c r="CX763" s="97"/>
    </row>
    <row r="764" spans="70:102" s="96" customFormat="1">
      <c r="BR764" s="110"/>
      <c r="CX764" s="97"/>
    </row>
    <row r="765" spans="70:102" s="96" customFormat="1">
      <c r="BR765" s="110"/>
      <c r="CX765" s="97"/>
    </row>
    <row r="766" spans="70:102" s="96" customFormat="1">
      <c r="BR766" s="110"/>
      <c r="CX766" s="97"/>
    </row>
    <row r="767" spans="70:102" s="96" customFormat="1">
      <c r="BR767" s="110"/>
      <c r="CX767" s="97"/>
    </row>
    <row r="768" spans="70:102" s="96" customFormat="1">
      <c r="BR768" s="110"/>
      <c r="CX768" s="97"/>
    </row>
    <row r="769" spans="70:102" s="96" customFormat="1">
      <c r="BR769" s="110"/>
      <c r="CX769" s="97"/>
    </row>
    <row r="770" spans="70:102" s="96" customFormat="1">
      <c r="BR770" s="110"/>
      <c r="CX770" s="97"/>
    </row>
    <row r="771" spans="70:102" s="96" customFormat="1">
      <c r="BR771" s="110"/>
      <c r="CX771" s="97"/>
    </row>
    <row r="772" spans="70:102" s="96" customFormat="1">
      <c r="BR772" s="110"/>
      <c r="CX772" s="97"/>
    </row>
    <row r="773" spans="70:102" s="96" customFormat="1">
      <c r="BR773" s="110"/>
      <c r="CX773" s="97"/>
    </row>
    <row r="774" spans="70:102" s="96" customFormat="1">
      <c r="BR774" s="110"/>
      <c r="CX774" s="97"/>
    </row>
    <row r="775" spans="70:102" s="96" customFormat="1">
      <c r="BR775" s="110"/>
      <c r="CX775" s="97"/>
    </row>
    <row r="776" spans="70:102" s="96" customFormat="1">
      <c r="BR776" s="110"/>
      <c r="CX776" s="97"/>
    </row>
    <row r="777" spans="70:102" s="96" customFormat="1">
      <c r="BR777" s="110"/>
      <c r="CX777" s="97"/>
    </row>
    <row r="778" spans="70:102" s="96" customFormat="1">
      <c r="BR778" s="110"/>
      <c r="CX778" s="97"/>
    </row>
    <row r="779" spans="70:102" s="96" customFormat="1">
      <c r="BR779" s="110"/>
      <c r="CX779" s="97"/>
    </row>
    <row r="780" spans="70:102" s="96" customFormat="1">
      <c r="BR780" s="110"/>
      <c r="CX780" s="97"/>
    </row>
    <row r="781" spans="70:102" s="96" customFormat="1">
      <c r="BR781" s="110"/>
      <c r="CX781" s="97"/>
    </row>
    <row r="782" spans="70:102" s="96" customFormat="1">
      <c r="BR782" s="110"/>
      <c r="CX782" s="97"/>
    </row>
    <row r="783" spans="70:102" s="96" customFormat="1">
      <c r="BR783" s="110"/>
      <c r="CX783" s="97"/>
    </row>
    <row r="784" spans="70:102" s="96" customFormat="1">
      <c r="BR784" s="110"/>
      <c r="CX784" s="97"/>
    </row>
    <row r="785" spans="70:102" s="96" customFormat="1">
      <c r="BR785" s="110"/>
      <c r="CX785" s="97"/>
    </row>
    <row r="786" spans="70:102" s="96" customFormat="1">
      <c r="BR786" s="110"/>
      <c r="CX786" s="97"/>
    </row>
    <row r="787" spans="70:102" s="96" customFormat="1">
      <c r="BR787" s="110"/>
      <c r="CX787" s="97"/>
    </row>
    <row r="788" spans="70:102" s="96" customFormat="1">
      <c r="BR788" s="110"/>
      <c r="CX788" s="97"/>
    </row>
    <row r="789" spans="70:102" s="96" customFormat="1">
      <c r="BR789" s="110"/>
      <c r="CX789" s="97"/>
    </row>
    <row r="790" spans="70:102" s="96" customFormat="1">
      <c r="BR790" s="110"/>
      <c r="CX790" s="97"/>
    </row>
    <row r="791" spans="70:102" s="96" customFormat="1">
      <c r="BR791" s="110"/>
      <c r="CX791" s="97"/>
    </row>
    <row r="792" spans="70:102" s="96" customFormat="1">
      <c r="BR792" s="110"/>
      <c r="CX792" s="97"/>
    </row>
    <row r="793" spans="70:102" s="96" customFormat="1">
      <c r="BR793" s="110"/>
      <c r="CX793" s="97"/>
    </row>
    <row r="794" spans="70:102" s="96" customFormat="1">
      <c r="BR794" s="110"/>
      <c r="CX794" s="97"/>
    </row>
    <row r="795" spans="70:102" s="96" customFormat="1">
      <c r="BR795" s="110"/>
      <c r="CX795" s="97"/>
    </row>
    <row r="796" spans="70:102" s="96" customFormat="1">
      <c r="BR796" s="110"/>
      <c r="CX796" s="97"/>
    </row>
    <row r="797" spans="70:102" s="96" customFormat="1">
      <c r="BR797" s="110"/>
      <c r="CX797" s="97"/>
    </row>
    <row r="798" spans="70:102" s="96" customFormat="1">
      <c r="BR798" s="110"/>
      <c r="CX798" s="97"/>
    </row>
    <row r="799" spans="70:102" s="96" customFormat="1">
      <c r="BR799" s="110"/>
      <c r="CX799" s="97"/>
    </row>
    <row r="800" spans="70:102" s="96" customFormat="1">
      <c r="BR800" s="110"/>
      <c r="CX800" s="97"/>
    </row>
    <row r="801" spans="70:102" s="96" customFormat="1">
      <c r="BR801" s="110"/>
      <c r="CX801" s="97"/>
    </row>
    <row r="802" spans="70:102" s="96" customFormat="1">
      <c r="BR802" s="110"/>
      <c r="CX802" s="97"/>
    </row>
    <row r="803" spans="70:102" s="96" customFormat="1">
      <c r="BR803" s="110"/>
      <c r="CX803" s="97"/>
    </row>
    <row r="804" spans="70:102" s="96" customFormat="1">
      <c r="BR804" s="110"/>
      <c r="CX804" s="97"/>
    </row>
    <row r="805" spans="70:102" s="96" customFormat="1">
      <c r="BR805" s="110"/>
      <c r="CX805" s="97"/>
    </row>
    <row r="806" spans="70:102" s="96" customFormat="1">
      <c r="BR806" s="110"/>
      <c r="CX806" s="97"/>
    </row>
    <row r="807" spans="70:102" s="96" customFormat="1">
      <c r="BR807" s="110"/>
      <c r="CX807" s="97"/>
    </row>
    <row r="808" spans="70:102" s="96" customFormat="1">
      <c r="BR808" s="110"/>
      <c r="CX808" s="97"/>
    </row>
    <row r="809" spans="70:102" s="96" customFormat="1">
      <c r="BR809" s="110"/>
      <c r="CX809" s="97"/>
    </row>
    <row r="810" spans="70:102" s="96" customFormat="1">
      <c r="BR810" s="110"/>
      <c r="CX810" s="97"/>
    </row>
    <row r="811" spans="70:102" s="96" customFormat="1">
      <c r="BR811" s="110"/>
      <c r="CX811" s="97"/>
    </row>
    <row r="812" spans="70:102" s="96" customFormat="1">
      <c r="BR812" s="110"/>
      <c r="CX812" s="97"/>
    </row>
    <row r="813" spans="70:102" s="96" customFormat="1">
      <c r="BR813" s="110"/>
      <c r="CX813" s="97"/>
    </row>
    <row r="814" spans="70:102" s="96" customFormat="1">
      <c r="BR814" s="110"/>
      <c r="CX814" s="97"/>
    </row>
    <row r="815" spans="70:102" s="96" customFormat="1">
      <c r="BR815" s="110"/>
      <c r="CX815" s="97"/>
    </row>
    <row r="816" spans="70:102" s="96" customFormat="1">
      <c r="BR816" s="110"/>
      <c r="CX816" s="97"/>
    </row>
    <row r="817" spans="70:102" s="96" customFormat="1">
      <c r="BR817" s="110"/>
      <c r="CX817" s="97"/>
    </row>
    <row r="818" spans="70:102" s="96" customFormat="1">
      <c r="BR818" s="110"/>
      <c r="CX818" s="97"/>
    </row>
    <row r="819" spans="70:102" s="96" customFormat="1">
      <c r="BR819" s="110"/>
      <c r="CX819" s="97"/>
    </row>
    <row r="820" spans="70:102" s="96" customFormat="1">
      <c r="BR820" s="110"/>
      <c r="CX820" s="97"/>
    </row>
    <row r="821" spans="70:102" s="96" customFormat="1">
      <c r="BR821" s="110"/>
      <c r="CX821" s="97"/>
    </row>
    <row r="822" spans="70:102" s="96" customFormat="1">
      <c r="BR822" s="110"/>
      <c r="CX822" s="97"/>
    </row>
    <row r="823" spans="70:102" s="96" customFormat="1">
      <c r="BR823" s="110"/>
      <c r="CX823" s="97"/>
    </row>
    <row r="824" spans="70:102" s="96" customFormat="1">
      <c r="BR824" s="110"/>
      <c r="CX824" s="97"/>
    </row>
    <row r="825" spans="70:102" s="96" customFormat="1">
      <c r="BR825" s="110"/>
      <c r="CX825" s="97"/>
    </row>
    <row r="826" spans="70:102" s="96" customFormat="1">
      <c r="BR826" s="110"/>
      <c r="CX826" s="97"/>
    </row>
    <row r="827" spans="70:102" s="96" customFormat="1">
      <c r="BR827" s="110"/>
      <c r="CX827" s="97"/>
    </row>
    <row r="828" spans="70:102" s="96" customFormat="1">
      <c r="BR828" s="110"/>
      <c r="CX828" s="97"/>
    </row>
    <row r="829" spans="70:102" s="96" customFormat="1">
      <c r="BR829" s="110"/>
      <c r="CX829" s="97"/>
    </row>
    <row r="830" spans="70:102" s="96" customFormat="1">
      <c r="BR830" s="110"/>
      <c r="CX830" s="97"/>
    </row>
    <row r="831" spans="70:102" s="96" customFormat="1">
      <c r="BR831" s="110"/>
      <c r="CX831" s="97"/>
    </row>
    <row r="832" spans="70:102" s="96" customFormat="1">
      <c r="BR832" s="110"/>
      <c r="CX832" s="97"/>
    </row>
    <row r="833" spans="70:102" s="96" customFormat="1">
      <c r="BR833" s="110"/>
      <c r="CX833" s="97"/>
    </row>
    <row r="834" spans="70:102" s="96" customFormat="1">
      <c r="BR834" s="110"/>
      <c r="CX834" s="97"/>
    </row>
    <row r="835" spans="70:102" s="96" customFormat="1">
      <c r="BR835" s="110"/>
      <c r="CX835" s="97"/>
    </row>
    <row r="836" spans="70:102" s="96" customFormat="1">
      <c r="BR836" s="110"/>
      <c r="CX836" s="97"/>
    </row>
    <row r="837" spans="70:102" s="96" customFormat="1">
      <c r="BR837" s="110"/>
      <c r="CX837" s="97"/>
    </row>
    <row r="838" spans="70:102" s="96" customFormat="1">
      <c r="BR838" s="110"/>
      <c r="CX838" s="97"/>
    </row>
    <row r="839" spans="70:102" s="96" customFormat="1">
      <c r="BR839" s="110"/>
      <c r="CX839" s="97"/>
    </row>
    <row r="840" spans="70:102" s="96" customFormat="1">
      <c r="BR840" s="110"/>
      <c r="CX840" s="97"/>
    </row>
    <row r="841" spans="70:102" s="96" customFormat="1">
      <c r="BR841" s="110"/>
      <c r="CX841" s="97"/>
    </row>
    <row r="842" spans="70:102" s="96" customFormat="1">
      <c r="BR842" s="110"/>
      <c r="CX842" s="97"/>
    </row>
    <row r="843" spans="70:102" s="96" customFormat="1">
      <c r="BR843" s="110"/>
      <c r="CX843" s="97"/>
    </row>
    <row r="844" spans="70:102" s="96" customFormat="1">
      <c r="BR844" s="110"/>
      <c r="CX844" s="97"/>
    </row>
    <row r="845" spans="70:102" s="96" customFormat="1">
      <c r="BR845" s="110"/>
      <c r="CX845" s="97"/>
    </row>
    <row r="846" spans="70:102" s="96" customFormat="1">
      <c r="BR846" s="110"/>
      <c r="CX846" s="97"/>
    </row>
    <row r="847" spans="70:102" s="96" customFormat="1">
      <c r="BR847" s="110"/>
      <c r="CX847" s="97"/>
    </row>
    <row r="848" spans="70:102" s="96" customFormat="1">
      <c r="BR848" s="110"/>
      <c r="CX848" s="97"/>
    </row>
    <row r="849" spans="70:102" s="96" customFormat="1">
      <c r="BR849" s="110"/>
      <c r="CX849" s="97"/>
    </row>
    <row r="850" spans="70:102" s="96" customFormat="1">
      <c r="BR850" s="110"/>
      <c r="CX850" s="97"/>
    </row>
    <row r="851" spans="70:102" s="96" customFormat="1">
      <c r="BR851" s="110"/>
      <c r="CX851" s="97"/>
    </row>
    <row r="852" spans="70:102" s="96" customFormat="1">
      <c r="BR852" s="110"/>
      <c r="CX852" s="97"/>
    </row>
    <row r="853" spans="70:102" s="96" customFormat="1">
      <c r="BR853" s="110"/>
      <c r="CX853" s="97"/>
    </row>
    <row r="854" spans="70:102" s="96" customFormat="1">
      <c r="BR854" s="110"/>
      <c r="CX854" s="97"/>
    </row>
    <row r="855" spans="70:102" s="96" customFormat="1">
      <c r="BR855" s="110"/>
      <c r="CX855" s="97"/>
    </row>
    <row r="856" spans="70:102" s="96" customFormat="1">
      <c r="BR856" s="110"/>
      <c r="CX856" s="97"/>
    </row>
    <row r="857" spans="70:102" s="96" customFormat="1">
      <c r="BR857" s="110"/>
      <c r="CX857" s="97"/>
    </row>
    <row r="858" spans="70:102" s="96" customFormat="1">
      <c r="BR858" s="110"/>
      <c r="CX858" s="97"/>
    </row>
    <row r="859" spans="70:102" s="96" customFormat="1">
      <c r="BR859" s="110"/>
      <c r="CX859" s="97"/>
    </row>
    <row r="860" spans="70:102" s="96" customFormat="1">
      <c r="BR860" s="110"/>
      <c r="CX860" s="97"/>
    </row>
    <row r="861" spans="70:102" s="96" customFormat="1">
      <c r="BR861" s="110"/>
      <c r="CX861" s="97"/>
    </row>
    <row r="862" spans="70:102" s="96" customFormat="1">
      <c r="BR862" s="110"/>
      <c r="CX862" s="97"/>
    </row>
    <row r="863" spans="70:102" s="96" customFormat="1">
      <c r="BR863" s="110"/>
      <c r="CX863" s="97"/>
    </row>
    <row r="864" spans="70:102" s="96" customFormat="1">
      <c r="BR864" s="110"/>
      <c r="CX864" s="97"/>
    </row>
    <row r="865" spans="70:102" s="96" customFormat="1">
      <c r="BR865" s="110"/>
      <c r="CX865" s="97"/>
    </row>
    <row r="866" spans="70:102" s="96" customFormat="1">
      <c r="BR866" s="110"/>
      <c r="CX866" s="97"/>
    </row>
    <row r="867" spans="70:102" s="96" customFormat="1">
      <c r="BR867" s="110"/>
      <c r="CX867" s="97"/>
    </row>
    <row r="868" spans="70:102" s="96" customFormat="1">
      <c r="BR868" s="110"/>
      <c r="CX868" s="97"/>
    </row>
    <row r="869" spans="70:102" s="96" customFormat="1">
      <c r="BR869" s="110"/>
      <c r="CX869" s="97"/>
    </row>
    <row r="870" spans="70:102" s="96" customFormat="1">
      <c r="BR870" s="110"/>
      <c r="CX870" s="97"/>
    </row>
    <row r="871" spans="70:102" s="96" customFormat="1">
      <c r="BR871" s="110"/>
      <c r="CX871" s="97"/>
    </row>
    <row r="872" spans="70:102" s="96" customFormat="1">
      <c r="BR872" s="110"/>
      <c r="CX872" s="97"/>
    </row>
    <row r="873" spans="70:102" s="96" customFormat="1">
      <c r="BR873" s="110"/>
      <c r="CX873" s="97"/>
    </row>
    <row r="874" spans="70:102" s="96" customFormat="1">
      <c r="BR874" s="110"/>
      <c r="CX874" s="97"/>
    </row>
    <row r="875" spans="70:102" s="96" customFormat="1">
      <c r="BR875" s="110"/>
      <c r="CX875" s="97"/>
    </row>
    <row r="876" spans="70:102" s="96" customFormat="1">
      <c r="BR876" s="110"/>
      <c r="CX876" s="97"/>
    </row>
    <row r="877" spans="70:102" s="96" customFormat="1">
      <c r="BR877" s="110"/>
      <c r="CX877" s="97"/>
    </row>
    <row r="878" spans="70:102" s="96" customFormat="1">
      <c r="BR878" s="110"/>
      <c r="CX878" s="97"/>
    </row>
    <row r="879" spans="70:102" s="96" customFormat="1">
      <c r="BR879" s="110"/>
      <c r="CX879" s="97"/>
    </row>
    <row r="880" spans="70:102" s="96" customFormat="1">
      <c r="BR880" s="110"/>
      <c r="CX880" s="97"/>
    </row>
    <row r="881" spans="70:102" s="96" customFormat="1">
      <c r="BR881" s="110"/>
      <c r="CX881" s="97"/>
    </row>
    <row r="882" spans="70:102" s="96" customFormat="1">
      <c r="BR882" s="110"/>
      <c r="CX882" s="97"/>
    </row>
    <row r="883" spans="70:102" s="96" customFormat="1">
      <c r="BR883" s="110"/>
      <c r="CX883" s="97"/>
    </row>
    <row r="884" spans="70:102" s="96" customFormat="1">
      <c r="BR884" s="110"/>
      <c r="CX884" s="97"/>
    </row>
    <row r="885" spans="70:102" s="96" customFormat="1">
      <c r="BR885" s="110"/>
      <c r="CX885" s="97"/>
    </row>
    <row r="886" spans="70:102" s="96" customFormat="1">
      <c r="BR886" s="110"/>
      <c r="CX886" s="97"/>
    </row>
    <row r="887" spans="70:102" s="96" customFormat="1">
      <c r="BR887" s="110"/>
      <c r="CX887" s="97"/>
    </row>
    <row r="888" spans="70:102" s="96" customFormat="1">
      <c r="BR888" s="110"/>
      <c r="CX888" s="97"/>
    </row>
    <row r="889" spans="70:102" s="96" customFormat="1">
      <c r="BR889" s="110"/>
      <c r="CX889" s="97"/>
    </row>
    <row r="890" spans="70:102" s="96" customFormat="1">
      <c r="BR890" s="110"/>
      <c r="CX890" s="97"/>
    </row>
    <row r="891" spans="70:102" s="96" customFormat="1">
      <c r="BR891" s="110"/>
      <c r="CX891" s="97"/>
    </row>
    <row r="892" spans="70:102" s="96" customFormat="1">
      <c r="BR892" s="110"/>
      <c r="CX892" s="97"/>
    </row>
    <row r="893" spans="70:102" s="96" customFormat="1">
      <c r="BR893" s="110"/>
      <c r="CX893" s="97"/>
    </row>
    <row r="894" spans="70:102" s="96" customFormat="1">
      <c r="BR894" s="110"/>
      <c r="CX894" s="97"/>
    </row>
    <row r="895" spans="70:102" s="96" customFormat="1">
      <c r="BR895" s="110"/>
      <c r="CX895" s="97"/>
    </row>
    <row r="896" spans="70:102" s="96" customFormat="1">
      <c r="BR896" s="110"/>
      <c r="CX896" s="97"/>
    </row>
    <row r="897" spans="70:102" s="96" customFormat="1">
      <c r="BR897" s="110"/>
      <c r="CX897" s="97"/>
    </row>
    <row r="898" spans="70:102" s="96" customFormat="1">
      <c r="BR898" s="110"/>
      <c r="CX898" s="97"/>
    </row>
    <row r="899" spans="70:102" s="96" customFormat="1">
      <c r="BR899" s="110"/>
      <c r="CX899" s="97"/>
    </row>
    <row r="900" spans="70:102" s="96" customFormat="1">
      <c r="BR900" s="110"/>
      <c r="CX900" s="97"/>
    </row>
    <row r="901" spans="70:102" s="96" customFormat="1">
      <c r="BR901" s="110"/>
      <c r="CX901" s="97"/>
    </row>
    <row r="902" spans="70:102" s="96" customFormat="1">
      <c r="BR902" s="110"/>
      <c r="CX902" s="97"/>
    </row>
    <row r="903" spans="70:102" s="96" customFormat="1">
      <c r="BR903" s="110"/>
      <c r="CX903" s="97"/>
    </row>
    <row r="904" spans="70:102" s="96" customFormat="1">
      <c r="BR904" s="110"/>
      <c r="CX904" s="97"/>
    </row>
    <row r="905" spans="70:102" s="96" customFormat="1">
      <c r="BR905" s="110"/>
      <c r="CX905" s="97"/>
    </row>
    <row r="906" spans="70:102" s="96" customFormat="1">
      <c r="BR906" s="110"/>
      <c r="CX906" s="97"/>
    </row>
    <row r="907" spans="70:102" s="96" customFormat="1">
      <c r="BR907" s="110"/>
      <c r="CX907" s="97"/>
    </row>
    <row r="908" spans="70:102" s="96" customFormat="1">
      <c r="BR908" s="110"/>
      <c r="CX908" s="97"/>
    </row>
    <row r="909" spans="70:102" s="96" customFormat="1">
      <c r="BR909" s="110"/>
      <c r="CX909" s="97"/>
    </row>
    <row r="910" spans="70:102" s="96" customFormat="1">
      <c r="BR910" s="110"/>
      <c r="CX910" s="97"/>
    </row>
    <row r="911" spans="70:102" s="96" customFormat="1">
      <c r="BR911" s="110"/>
      <c r="CX911" s="97"/>
    </row>
    <row r="912" spans="70:102" s="96" customFormat="1">
      <c r="BR912" s="110"/>
      <c r="CX912" s="97"/>
    </row>
    <row r="913" spans="70:102" s="96" customFormat="1">
      <c r="BR913" s="110"/>
      <c r="CX913" s="97"/>
    </row>
    <row r="914" spans="70:102" s="96" customFormat="1">
      <c r="BR914" s="110"/>
      <c r="CX914" s="97"/>
    </row>
    <row r="915" spans="70:102" s="96" customFormat="1">
      <c r="BR915" s="110"/>
      <c r="CX915" s="97"/>
    </row>
    <row r="916" spans="70:102" s="96" customFormat="1">
      <c r="BR916" s="110"/>
      <c r="CX916" s="97"/>
    </row>
    <row r="917" spans="70:102" s="96" customFormat="1">
      <c r="BR917" s="110"/>
      <c r="CX917" s="97"/>
    </row>
    <row r="918" spans="70:102" s="96" customFormat="1">
      <c r="BR918" s="110"/>
      <c r="CX918" s="97"/>
    </row>
    <row r="919" spans="70:102" s="96" customFormat="1">
      <c r="BR919" s="110"/>
      <c r="CX919" s="97"/>
    </row>
    <row r="920" spans="70:102" s="96" customFormat="1">
      <c r="BR920" s="110"/>
      <c r="CX920" s="97"/>
    </row>
    <row r="921" spans="70:102" s="96" customFormat="1">
      <c r="BR921" s="110"/>
      <c r="CX921" s="97"/>
    </row>
    <row r="922" spans="70:102" s="96" customFormat="1">
      <c r="BR922" s="110"/>
      <c r="CX922" s="97"/>
    </row>
    <row r="923" spans="70:102" s="96" customFormat="1">
      <c r="BR923" s="110"/>
      <c r="CX923" s="97"/>
    </row>
    <row r="924" spans="70:102" s="96" customFormat="1">
      <c r="BR924" s="110"/>
      <c r="CX924" s="97"/>
    </row>
    <row r="925" spans="70:102" s="96" customFormat="1">
      <c r="BR925" s="110"/>
      <c r="CX925" s="97"/>
    </row>
    <row r="926" spans="70:102" s="96" customFormat="1">
      <c r="BR926" s="110"/>
      <c r="CX926" s="97"/>
    </row>
    <row r="927" spans="70:102" s="96" customFormat="1">
      <c r="BR927" s="110"/>
      <c r="CX927" s="97"/>
    </row>
    <row r="928" spans="70:102" s="96" customFormat="1">
      <c r="BR928" s="110"/>
      <c r="CX928" s="97"/>
    </row>
    <row r="929" spans="70:102" s="96" customFormat="1">
      <c r="BR929" s="110"/>
      <c r="CX929" s="97"/>
    </row>
    <row r="930" spans="70:102" s="96" customFormat="1">
      <c r="BR930" s="110"/>
      <c r="CX930" s="97"/>
    </row>
    <row r="931" spans="70:102" s="96" customFormat="1">
      <c r="BR931" s="110"/>
      <c r="CX931" s="97"/>
    </row>
    <row r="932" spans="70:102" s="96" customFormat="1">
      <c r="BR932" s="110"/>
      <c r="CX932" s="97"/>
    </row>
    <row r="933" spans="70:102" s="96" customFormat="1">
      <c r="BR933" s="110"/>
      <c r="CX933" s="97"/>
    </row>
    <row r="934" spans="70:102" s="96" customFormat="1">
      <c r="BR934" s="110"/>
      <c r="CX934" s="97"/>
    </row>
    <row r="935" spans="70:102" s="96" customFormat="1">
      <c r="BR935" s="110"/>
      <c r="CX935" s="97"/>
    </row>
    <row r="936" spans="70:102" s="96" customFormat="1">
      <c r="BR936" s="110"/>
      <c r="CX936" s="97"/>
    </row>
    <row r="937" spans="70:102" s="96" customFormat="1">
      <c r="BR937" s="110"/>
      <c r="CX937" s="97"/>
    </row>
    <row r="938" spans="70:102" s="96" customFormat="1">
      <c r="BR938" s="110"/>
      <c r="CX938" s="97"/>
    </row>
    <row r="939" spans="70:102" s="96" customFormat="1">
      <c r="BR939" s="110"/>
      <c r="CX939" s="97"/>
    </row>
    <row r="940" spans="70:102" s="96" customFormat="1">
      <c r="BR940" s="110"/>
      <c r="CX940" s="97"/>
    </row>
    <row r="941" spans="70:102" s="96" customFormat="1">
      <c r="BR941" s="110"/>
      <c r="CX941" s="97"/>
    </row>
    <row r="942" spans="70:102" s="96" customFormat="1">
      <c r="BR942" s="110"/>
      <c r="CX942" s="97"/>
    </row>
    <row r="943" spans="70:102" s="96" customFormat="1">
      <c r="BR943" s="110"/>
      <c r="CX943" s="97"/>
    </row>
    <row r="944" spans="70:102" s="96" customFormat="1">
      <c r="BR944" s="110"/>
      <c r="CX944" s="97"/>
    </row>
    <row r="945" spans="70:102" s="96" customFormat="1">
      <c r="BR945" s="110"/>
      <c r="CX945" s="97"/>
    </row>
    <row r="946" spans="70:102" s="96" customFormat="1">
      <c r="BR946" s="110"/>
      <c r="CX946" s="97"/>
    </row>
    <row r="947" spans="70:102" s="96" customFormat="1">
      <c r="BR947" s="110"/>
      <c r="CX947" s="97"/>
    </row>
    <row r="948" spans="70:102" s="96" customFormat="1">
      <c r="BR948" s="110"/>
      <c r="CX948" s="97"/>
    </row>
    <row r="949" spans="70:102" s="96" customFormat="1">
      <c r="BR949" s="110"/>
      <c r="CX949" s="97"/>
    </row>
    <row r="950" spans="70:102" s="96" customFormat="1">
      <c r="BR950" s="110"/>
      <c r="CX950" s="97"/>
    </row>
    <row r="951" spans="70:102" s="96" customFormat="1">
      <c r="BR951" s="110"/>
      <c r="CX951" s="97"/>
    </row>
    <row r="952" spans="70:102" s="96" customFormat="1">
      <c r="BR952" s="110"/>
      <c r="CX952" s="97"/>
    </row>
    <row r="953" spans="70:102" s="96" customFormat="1">
      <c r="BR953" s="110"/>
      <c r="CX953" s="97"/>
    </row>
    <row r="954" spans="70:102" s="96" customFormat="1">
      <c r="BR954" s="110"/>
      <c r="CX954" s="97"/>
    </row>
    <row r="955" spans="70:102" s="96" customFormat="1">
      <c r="BR955" s="110"/>
      <c r="CX955" s="97"/>
    </row>
    <row r="956" spans="70:102" s="96" customFormat="1">
      <c r="BR956" s="110"/>
      <c r="CX956" s="97"/>
    </row>
    <row r="957" spans="70:102" s="96" customFormat="1">
      <c r="BR957" s="110"/>
      <c r="CX957" s="97"/>
    </row>
    <row r="958" spans="70:102" s="96" customFormat="1">
      <c r="BR958" s="110"/>
      <c r="CX958" s="97"/>
    </row>
    <row r="959" spans="70:102" s="96" customFormat="1">
      <c r="BR959" s="110"/>
      <c r="CX959" s="97"/>
    </row>
    <row r="960" spans="70:102" s="96" customFormat="1">
      <c r="BR960" s="110"/>
      <c r="CX960" s="97"/>
    </row>
    <row r="961" spans="70:102" s="96" customFormat="1">
      <c r="BR961" s="110"/>
      <c r="CX961" s="97"/>
    </row>
    <row r="962" spans="70:102" s="96" customFormat="1">
      <c r="BR962" s="110"/>
      <c r="CX962" s="97"/>
    </row>
    <row r="963" spans="70:102" s="96" customFormat="1">
      <c r="BR963" s="110"/>
      <c r="CX963" s="97"/>
    </row>
    <row r="964" spans="70:102" s="96" customFormat="1">
      <c r="BR964" s="110"/>
      <c r="CX964" s="97"/>
    </row>
    <row r="965" spans="70:102" s="96" customFormat="1">
      <c r="BR965" s="110"/>
      <c r="CX965" s="97"/>
    </row>
    <row r="966" spans="70:102" s="96" customFormat="1">
      <c r="BR966" s="110"/>
      <c r="CX966" s="97"/>
    </row>
    <row r="967" spans="70:102" s="96" customFormat="1">
      <c r="BR967" s="110"/>
      <c r="CX967" s="97"/>
    </row>
    <row r="968" spans="70:102" s="96" customFormat="1">
      <c r="BR968" s="110"/>
      <c r="CX968" s="97"/>
    </row>
    <row r="969" spans="70:102" s="96" customFormat="1">
      <c r="BR969" s="110"/>
      <c r="CX969" s="97"/>
    </row>
    <row r="970" spans="70:102" s="96" customFormat="1">
      <c r="BR970" s="110"/>
      <c r="CX970" s="97"/>
    </row>
    <row r="971" spans="70:102" s="96" customFormat="1">
      <c r="BR971" s="110"/>
      <c r="CX971" s="97"/>
    </row>
    <row r="972" spans="70:102" s="96" customFormat="1">
      <c r="BR972" s="110"/>
      <c r="CX972" s="97"/>
    </row>
    <row r="973" spans="70:102" s="96" customFormat="1">
      <c r="BR973" s="110"/>
      <c r="CX973" s="97"/>
    </row>
    <row r="974" spans="70:102" s="96" customFormat="1">
      <c r="BR974" s="110"/>
      <c r="CX974" s="97"/>
    </row>
    <row r="975" spans="70:102" s="96" customFormat="1">
      <c r="BR975" s="110"/>
      <c r="CX975" s="97"/>
    </row>
    <row r="976" spans="70:102" s="96" customFormat="1">
      <c r="BR976" s="110"/>
      <c r="CX976" s="97"/>
    </row>
    <row r="977" spans="70:102" s="96" customFormat="1">
      <c r="BR977" s="110"/>
      <c r="CX977" s="97"/>
    </row>
    <row r="978" spans="70:102" s="96" customFormat="1">
      <c r="BR978" s="110"/>
      <c r="CX978" s="97"/>
    </row>
    <row r="979" spans="70:102" s="96" customFormat="1">
      <c r="BR979" s="110"/>
      <c r="CX979" s="97"/>
    </row>
    <row r="980" spans="70:102" s="96" customFormat="1">
      <c r="BR980" s="110"/>
      <c r="CX980" s="97"/>
    </row>
    <row r="981" spans="70:102" s="96" customFormat="1">
      <c r="BR981" s="110"/>
      <c r="CX981" s="97"/>
    </row>
    <row r="982" spans="70:102" s="96" customFormat="1">
      <c r="BR982" s="110"/>
      <c r="CX982" s="97"/>
    </row>
    <row r="983" spans="70:102" s="96" customFormat="1">
      <c r="BR983" s="110"/>
      <c r="CX983" s="97"/>
    </row>
    <row r="984" spans="70:102" s="96" customFormat="1">
      <c r="BR984" s="110"/>
      <c r="CX984" s="97"/>
    </row>
    <row r="985" spans="70:102" s="96" customFormat="1">
      <c r="BR985" s="110"/>
      <c r="CX985" s="97"/>
    </row>
    <row r="986" spans="70:102" s="96" customFormat="1">
      <c r="BR986" s="110"/>
      <c r="CX986" s="97"/>
    </row>
    <row r="987" spans="70:102" s="96" customFormat="1">
      <c r="BR987" s="110"/>
      <c r="CX987" s="97"/>
    </row>
    <row r="988" spans="70:102" s="96" customFormat="1">
      <c r="BR988" s="110"/>
      <c r="CX988" s="97"/>
    </row>
    <row r="989" spans="70:102" s="96" customFormat="1">
      <c r="BR989" s="110"/>
      <c r="CX989" s="97"/>
    </row>
    <row r="990" spans="70:102" s="96" customFormat="1">
      <c r="BR990" s="110"/>
      <c r="CX990" s="97"/>
    </row>
    <row r="991" spans="70:102" s="96" customFormat="1">
      <c r="BR991" s="110"/>
      <c r="CX991" s="97"/>
    </row>
    <row r="992" spans="70:102" s="96" customFormat="1">
      <c r="BR992" s="110"/>
      <c r="CX992" s="97"/>
    </row>
    <row r="993" spans="70:102" s="96" customFormat="1">
      <c r="BR993" s="110"/>
      <c r="CX993" s="97"/>
    </row>
    <row r="994" spans="70:102" s="96" customFormat="1">
      <c r="BR994" s="110"/>
      <c r="CX994" s="97"/>
    </row>
    <row r="995" spans="70:102" s="96" customFormat="1">
      <c r="BR995" s="110"/>
      <c r="CX995" s="97"/>
    </row>
    <row r="996" spans="70:102" s="96" customFormat="1">
      <c r="BR996" s="110"/>
      <c r="CX996" s="97"/>
    </row>
    <row r="997" spans="70:102" s="96" customFormat="1">
      <c r="BR997" s="110"/>
      <c r="CX997" s="97"/>
    </row>
    <row r="998" spans="70:102" s="96" customFormat="1">
      <c r="BR998" s="110"/>
      <c r="CX998" s="97"/>
    </row>
    <row r="999" spans="70:102" s="96" customFormat="1">
      <c r="BR999" s="110"/>
      <c r="CX999" s="97"/>
    </row>
    <row r="1000" spans="70:102" s="96" customFormat="1">
      <c r="BR1000" s="110"/>
      <c r="CX1000" s="97"/>
    </row>
    <row r="1001" spans="70:102" s="96" customFormat="1">
      <c r="BR1001" s="110"/>
      <c r="CX1001" s="97"/>
    </row>
    <row r="1002" spans="70:102" s="96" customFormat="1">
      <c r="BR1002" s="110"/>
      <c r="CX1002" s="97"/>
    </row>
    <row r="1003" spans="70:102" s="96" customFormat="1">
      <c r="BR1003" s="110"/>
      <c r="CX1003" s="97"/>
    </row>
    <row r="1004" spans="70:102" s="96" customFormat="1">
      <c r="BR1004" s="110"/>
      <c r="CX1004" s="97"/>
    </row>
    <row r="1005" spans="70:102" s="96" customFormat="1">
      <c r="BR1005" s="110"/>
      <c r="CX1005" s="97"/>
    </row>
    <row r="1006" spans="70:102" s="96" customFormat="1">
      <c r="BR1006" s="110"/>
      <c r="CX1006" s="97"/>
    </row>
    <row r="1007" spans="70:102" s="96" customFormat="1">
      <c r="BR1007" s="110"/>
      <c r="CX1007" s="97"/>
    </row>
    <row r="1008" spans="70:102" s="96" customFormat="1">
      <c r="BR1008" s="110"/>
      <c r="CX1008" s="97"/>
    </row>
    <row r="1009" spans="70:102" s="96" customFormat="1">
      <c r="BR1009" s="110"/>
      <c r="CX1009" s="97"/>
    </row>
    <row r="1010" spans="70:102" s="96" customFormat="1">
      <c r="BR1010" s="110"/>
      <c r="CX1010" s="97"/>
    </row>
    <row r="1011" spans="70:102" s="96" customFormat="1">
      <c r="BR1011" s="110"/>
      <c r="CX1011" s="97"/>
    </row>
    <row r="1012" spans="70:102" s="96" customFormat="1">
      <c r="BR1012" s="110"/>
      <c r="CX1012" s="97"/>
    </row>
    <row r="1013" spans="70:102" s="96" customFormat="1">
      <c r="BR1013" s="110"/>
      <c r="CX1013" s="97"/>
    </row>
    <row r="1014" spans="70:102" s="96" customFormat="1">
      <c r="BR1014" s="110"/>
      <c r="CX1014" s="97"/>
    </row>
    <row r="1015" spans="70:102" s="96" customFormat="1">
      <c r="BR1015" s="110"/>
      <c r="CX1015" s="97"/>
    </row>
    <row r="1016" spans="70:102" s="96" customFormat="1">
      <c r="BR1016" s="110"/>
      <c r="CX1016" s="97"/>
    </row>
    <row r="1017" spans="70:102" s="96" customFormat="1">
      <c r="BR1017" s="110"/>
      <c r="CX1017" s="97"/>
    </row>
    <row r="1018" spans="70:102" s="96" customFormat="1">
      <c r="BR1018" s="110"/>
      <c r="CX1018" s="97"/>
    </row>
    <row r="1019" spans="70:102" s="96" customFormat="1">
      <c r="BR1019" s="110"/>
      <c r="CX1019" s="97"/>
    </row>
    <row r="1020" spans="70:102" s="96" customFormat="1">
      <c r="BR1020" s="110"/>
      <c r="CX1020" s="97"/>
    </row>
    <row r="1021" spans="70:102" s="96" customFormat="1">
      <c r="BR1021" s="110"/>
      <c r="CX1021" s="97"/>
    </row>
    <row r="1022" spans="70:102" s="96" customFormat="1">
      <c r="BR1022" s="110"/>
      <c r="CX1022" s="97"/>
    </row>
    <row r="1023" spans="70:102" s="96" customFormat="1">
      <c r="BR1023" s="110"/>
      <c r="CX1023" s="97"/>
    </row>
    <row r="1024" spans="70:102" s="96" customFormat="1">
      <c r="BR1024" s="110"/>
      <c r="CX1024" s="97"/>
    </row>
    <row r="1025" spans="70:102" s="96" customFormat="1">
      <c r="BR1025" s="110"/>
      <c r="CX1025" s="97"/>
    </row>
    <row r="1026" spans="70:102" s="96" customFormat="1">
      <c r="BR1026" s="110"/>
      <c r="CX1026" s="97"/>
    </row>
    <row r="1027" spans="70:102" s="96" customFormat="1">
      <c r="BR1027" s="110"/>
      <c r="CX1027" s="97"/>
    </row>
    <row r="1028" spans="70:102" s="96" customFormat="1">
      <c r="BR1028" s="110"/>
      <c r="CX1028" s="97"/>
    </row>
    <row r="1029" spans="70:102" s="96" customFormat="1">
      <c r="BR1029" s="110"/>
      <c r="CX1029" s="97"/>
    </row>
    <row r="1030" spans="70:102" s="96" customFormat="1">
      <c r="BR1030" s="110"/>
      <c r="CX1030" s="97"/>
    </row>
    <row r="1031" spans="70:102" s="96" customFormat="1">
      <c r="BR1031" s="110"/>
      <c r="CX1031" s="97"/>
    </row>
    <row r="1032" spans="70:102" s="96" customFormat="1">
      <c r="BR1032" s="110"/>
      <c r="CX1032" s="97"/>
    </row>
    <row r="1033" spans="70:102" s="96" customFormat="1">
      <c r="BR1033" s="110"/>
      <c r="CX1033" s="97"/>
    </row>
    <row r="1034" spans="70:102" s="96" customFormat="1">
      <c r="BR1034" s="110"/>
      <c r="CX1034" s="97"/>
    </row>
    <row r="1035" spans="70:102" s="96" customFormat="1">
      <c r="BR1035" s="110"/>
      <c r="CX1035" s="97"/>
    </row>
    <row r="1036" spans="70:102" s="96" customFormat="1">
      <c r="BR1036" s="110"/>
      <c r="CX1036" s="97"/>
    </row>
    <row r="1037" spans="70:102" s="96" customFormat="1">
      <c r="BR1037" s="110"/>
      <c r="CX1037" s="97"/>
    </row>
    <row r="1038" spans="70:102" s="96" customFormat="1">
      <c r="BR1038" s="110"/>
      <c r="CX1038" s="97"/>
    </row>
    <row r="1039" spans="70:102" s="96" customFormat="1">
      <c r="BR1039" s="110"/>
      <c r="CX1039" s="97"/>
    </row>
    <row r="1040" spans="70:102" s="96" customFormat="1">
      <c r="BR1040" s="110"/>
      <c r="CX1040" s="97"/>
    </row>
    <row r="1041" spans="70:102" s="96" customFormat="1">
      <c r="BR1041" s="110"/>
      <c r="CX1041" s="97"/>
    </row>
    <row r="1042" spans="70:102" s="96" customFormat="1">
      <c r="BR1042" s="110"/>
      <c r="CX1042" s="97"/>
    </row>
    <row r="1043" spans="70:102" s="96" customFormat="1">
      <c r="BR1043" s="110"/>
      <c r="CX1043" s="97"/>
    </row>
    <row r="1044" spans="70:102" s="96" customFormat="1">
      <c r="BR1044" s="110"/>
      <c r="CX1044" s="97"/>
    </row>
    <row r="1045" spans="70:102" s="96" customFormat="1">
      <c r="BR1045" s="110"/>
      <c r="CX1045" s="97"/>
    </row>
    <row r="1046" spans="70:102" s="96" customFormat="1">
      <c r="BR1046" s="110"/>
      <c r="CX1046" s="97"/>
    </row>
    <row r="1047" spans="70:102" s="96" customFormat="1">
      <c r="BR1047" s="110"/>
      <c r="CX1047" s="97"/>
    </row>
    <row r="1048" spans="70:102" s="96" customFormat="1">
      <c r="BR1048" s="110"/>
      <c r="CX1048" s="97"/>
    </row>
    <row r="1049" spans="70:102" s="96" customFormat="1">
      <c r="BR1049" s="110"/>
      <c r="CX1049" s="97"/>
    </row>
    <row r="1050" spans="70:102" s="96" customFormat="1">
      <c r="BR1050" s="110"/>
      <c r="CX1050" s="97"/>
    </row>
    <row r="1051" spans="70:102" s="96" customFormat="1">
      <c r="BR1051" s="110"/>
      <c r="CX1051" s="97"/>
    </row>
    <row r="1052" spans="70:102" s="96" customFormat="1">
      <c r="BR1052" s="110"/>
      <c r="CX1052" s="97"/>
    </row>
    <row r="1053" spans="70:102" s="96" customFormat="1">
      <c r="BR1053" s="110"/>
      <c r="CX1053" s="97"/>
    </row>
    <row r="1054" spans="70:102" s="96" customFormat="1">
      <c r="BR1054" s="110"/>
      <c r="CX1054" s="97"/>
    </row>
    <row r="1055" spans="70:102" s="96" customFormat="1">
      <c r="BR1055" s="110"/>
      <c r="CX1055" s="97"/>
    </row>
    <row r="1056" spans="70:102" s="96" customFormat="1">
      <c r="BR1056" s="110"/>
      <c r="CX1056" s="97"/>
    </row>
    <row r="1057" spans="70:102" s="96" customFormat="1">
      <c r="BR1057" s="110"/>
      <c r="CX1057" s="97"/>
    </row>
    <row r="1058" spans="70:102" s="96" customFormat="1">
      <c r="BR1058" s="110"/>
      <c r="CX1058" s="97"/>
    </row>
    <row r="1059" spans="70:102" s="96" customFormat="1">
      <c r="BR1059" s="110"/>
      <c r="CX1059" s="97"/>
    </row>
    <row r="1060" spans="70:102" s="96" customFormat="1">
      <c r="BR1060" s="110"/>
      <c r="CX1060" s="97"/>
    </row>
    <row r="1061" spans="70:102" s="96" customFormat="1">
      <c r="BR1061" s="110"/>
      <c r="CX1061" s="97"/>
    </row>
    <row r="1062" spans="70:102" s="96" customFormat="1">
      <c r="BR1062" s="110"/>
      <c r="CX1062" s="97"/>
    </row>
    <row r="1063" spans="70:102" s="96" customFormat="1">
      <c r="BR1063" s="110"/>
      <c r="CX1063" s="97"/>
    </row>
    <row r="1064" spans="70:102" s="96" customFormat="1">
      <c r="BR1064" s="110"/>
      <c r="CX1064" s="97"/>
    </row>
    <row r="1065" spans="70:102" s="96" customFormat="1">
      <c r="BR1065" s="110"/>
      <c r="CX1065" s="97"/>
    </row>
    <row r="1066" spans="70:102" s="96" customFormat="1">
      <c r="BR1066" s="110"/>
      <c r="CX1066" s="97"/>
    </row>
    <row r="1067" spans="70:102" s="96" customFormat="1">
      <c r="BR1067" s="110"/>
      <c r="CX1067" s="97"/>
    </row>
    <row r="1068" spans="70:102" s="96" customFormat="1">
      <c r="BR1068" s="110"/>
      <c r="CX1068" s="97"/>
    </row>
    <row r="1069" spans="70:102" s="96" customFormat="1">
      <c r="BR1069" s="110"/>
      <c r="CX1069" s="97"/>
    </row>
    <row r="1070" spans="70:102" s="96" customFormat="1">
      <c r="BR1070" s="110"/>
      <c r="CX1070" s="97"/>
    </row>
    <row r="1071" spans="70:102" s="96" customFormat="1">
      <c r="BR1071" s="110"/>
      <c r="CX1071" s="97"/>
    </row>
    <row r="1072" spans="70:102" s="96" customFormat="1">
      <c r="BR1072" s="110"/>
      <c r="CX1072" s="97"/>
    </row>
    <row r="1073" spans="70:102" s="96" customFormat="1">
      <c r="BR1073" s="110"/>
      <c r="CX1073" s="97"/>
    </row>
    <row r="1074" spans="70:102" s="96" customFormat="1">
      <c r="BR1074" s="110"/>
      <c r="CX1074" s="97"/>
    </row>
    <row r="1075" spans="70:102" s="96" customFormat="1">
      <c r="BR1075" s="110"/>
      <c r="CX1075" s="97"/>
    </row>
    <row r="1076" spans="70:102" s="96" customFormat="1">
      <c r="BR1076" s="110"/>
      <c r="CX1076" s="97"/>
    </row>
    <row r="1077" spans="70:102" s="96" customFormat="1">
      <c r="BR1077" s="110"/>
      <c r="CX1077" s="97"/>
    </row>
    <row r="1078" spans="70:102" s="96" customFormat="1">
      <c r="BR1078" s="110"/>
      <c r="CX1078" s="97"/>
    </row>
    <row r="1079" spans="70:102" s="96" customFormat="1">
      <c r="BR1079" s="110"/>
      <c r="CX1079" s="97"/>
    </row>
    <row r="1080" spans="70:102" s="96" customFormat="1">
      <c r="BR1080" s="110"/>
      <c r="CX1080" s="97"/>
    </row>
    <row r="1081" spans="70:102" s="96" customFormat="1">
      <c r="BR1081" s="110"/>
      <c r="CX1081" s="97"/>
    </row>
    <row r="1082" spans="70:102" s="96" customFormat="1">
      <c r="BR1082" s="110"/>
      <c r="CX1082" s="97"/>
    </row>
    <row r="1083" spans="70:102" s="96" customFormat="1">
      <c r="BR1083" s="110"/>
      <c r="CX1083" s="97"/>
    </row>
    <row r="1084" spans="70:102" s="96" customFormat="1">
      <c r="BR1084" s="110"/>
      <c r="CX1084" s="97"/>
    </row>
    <row r="1085" spans="70:102" s="96" customFormat="1">
      <c r="BR1085" s="110"/>
      <c r="CX1085" s="97"/>
    </row>
    <row r="1086" spans="70:102" s="96" customFormat="1">
      <c r="BR1086" s="110"/>
      <c r="CX1086" s="97"/>
    </row>
    <row r="1087" spans="70:102" s="96" customFormat="1">
      <c r="BR1087" s="110"/>
      <c r="CX1087" s="97"/>
    </row>
    <row r="1088" spans="70:102" s="96" customFormat="1">
      <c r="BR1088" s="110"/>
      <c r="CX1088" s="97"/>
    </row>
    <row r="1089" spans="70:102" s="96" customFormat="1">
      <c r="BR1089" s="110"/>
      <c r="CX1089" s="97"/>
    </row>
    <row r="1090" spans="70:102" s="96" customFormat="1">
      <c r="BR1090" s="110"/>
      <c r="CX1090" s="97"/>
    </row>
    <row r="1091" spans="70:102" s="96" customFormat="1">
      <c r="BR1091" s="110"/>
      <c r="CX1091" s="97"/>
    </row>
    <row r="1092" spans="70:102" s="96" customFormat="1">
      <c r="BR1092" s="110"/>
      <c r="CX1092" s="97"/>
    </row>
    <row r="1093" spans="70:102" s="96" customFormat="1">
      <c r="BR1093" s="110"/>
      <c r="CX1093" s="97"/>
    </row>
    <row r="1094" spans="70:102" s="96" customFormat="1">
      <c r="BR1094" s="110"/>
      <c r="CX1094" s="97"/>
    </row>
    <row r="1095" spans="70:102" s="96" customFormat="1">
      <c r="BR1095" s="110"/>
      <c r="CX1095" s="97"/>
    </row>
    <row r="1096" spans="70:102" s="96" customFormat="1">
      <c r="BR1096" s="110"/>
      <c r="CX1096" s="97"/>
    </row>
    <row r="1097" spans="70:102" s="96" customFormat="1">
      <c r="BR1097" s="110"/>
      <c r="CX1097" s="97"/>
    </row>
    <row r="1098" spans="70:102" s="96" customFormat="1">
      <c r="BR1098" s="110"/>
      <c r="CX1098" s="97"/>
    </row>
    <row r="1099" spans="70:102" s="96" customFormat="1">
      <c r="BR1099" s="110"/>
      <c r="CX1099" s="97"/>
    </row>
    <row r="1100" spans="70:102" s="96" customFormat="1">
      <c r="BR1100" s="110"/>
      <c r="CX1100" s="97"/>
    </row>
    <row r="1101" spans="70:102" s="96" customFormat="1">
      <c r="BR1101" s="110"/>
      <c r="CX1101" s="97"/>
    </row>
    <row r="1102" spans="70:102" s="96" customFormat="1">
      <c r="BR1102" s="110"/>
      <c r="CX1102" s="97"/>
    </row>
    <row r="1103" spans="70:102" s="96" customFormat="1">
      <c r="BR1103" s="110"/>
      <c r="CX1103" s="97"/>
    </row>
    <row r="1104" spans="70:102" s="96" customFormat="1">
      <c r="BR1104" s="110"/>
      <c r="CX1104" s="97"/>
    </row>
    <row r="1105" spans="70:102" s="96" customFormat="1">
      <c r="BR1105" s="110"/>
      <c r="CX1105" s="97"/>
    </row>
    <row r="1106" spans="70:102" s="96" customFormat="1">
      <c r="BR1106" s="110"/>
      <c r="CX1106" s="97"/>
    </row>
    <row r="1107" spans="70:102" s="96" customFormat="1">
      <c r="BR1107" s="110"/>
      <c r="CX1107" s="97"/>
    </row>
    <row r="1108" spans="70:102" s="96" customFormat="1">
      <c r="BR1108" s="110"/>
      <c r="CX1108" s="97"/>
    </row>
    <row r="1109" spans="70:102" s="96" customFormat="1">
      <c r="BR1109" s="110"/>
      <c r="CX1109" s="97"/>
    </row>
    <row r="1110" spans="70:102" s="96" customFormat="1">
      <c r="BR1110" s="110"/>
      <c r="CX1110" s="97"/>
    </row>
    <row r="1111" spans="70:102" s="96" customFormat="1">
      <c r="BR1111" s="110"/>
      <c r="CX1111" s="97"/>
    </row>
    <row r="1112" spans="70:102" s="96" customFormat="1">
      <c r="BR1112" s="110"/>
      <c r="CX1112" s="97"/>
    </row>
    <row r="1113" spans="70:102" s="96" customFormat="1">
      <c r="BR1113" s="110"/>
      <c r="CX1113" s="97"/>
    </row>
    <row r="1114" spans="70:102" s="96" customFormat="1">
      <c r="BR1114" s="110"/>
      <c r="CX1114" s="97"/>
    </row>
    <row r="1115" spans="70:102" s="96" customFormat="1">
      <c r="BR1115" s="110"/>
      <c r="CX1115" s="97"/>
    </row>
    <row r="1116" spans="70:102" s="96" customFormat="1">
      <c r="BR1116" s="110"/>
      <c r="CX1116" s="97"/>
    </row>
    <row r="1117" spans="70:102" s="96" customFormat="1">
      <c r="BR1117" s="110"/>
      <c r="CX1117" s="97"/>
    </row>
    <row r="1118" spans="70:102" s="96" customFormat="1">
      <c r="BR1118" s="110"/>
      <c r="CX1118" s="97"/>
    </row>
    <row r="1119" spans="70:102" s="96" customFormat="1">
      <c r="BR1119" s="110"/>
      <c r="CX1119" s="97"/>
    </row>
    <row r="1120" spans="70:102" s="96" customFormat="1">
      <c r="BR1120" s="110"/>
      <c r="CX1120" s="97"/>
    </row>
    <row r="1121" spans="70:102" s="96" customFormat="1">
      <c r="BR1121" s="110"/>
      <c r="CX1121" s="97"/>
    </row>
    <row r="1122" spans="70:102" s="96" customFormat="1">
      <c r="BR1122" s="110"/>
      <c r="CX1122" s="97"/>
    </row>
    <row r="1123" spans="70:102" s="96" customFormat="1">
      <c r="BR1123" s="110"/>
      <c r="CX1123" s="97"/>
    </row>
    <row r="1124" spans="70:102" s="96" customFormat="1">
      <c r="BR1124" s="110"/>
      <c r="CX1124" s="97"/>
    </row>
    <row r="1125" spans="70:102" s="96" customFormat="1">
      <c r="BR1125" s="110"/>
      <c r="CX1125" s="97"/>
    </row>
    <row r="1126" spans="70:102" s="96" customFormat="1">
      <c r="BR1126" s="110"/>
      <c r="CX1126" s="97"/>
    </row>
    <row r="1127" spans="70:102" s="96" customFormat="1">
      <c r="BR1127" s="110"/>
      <c r="CX1127" s="97"/>
    </row>
    <row r="1128" spans="70:102" s="96" customFormat="1">
      <c r="BR1128" s="110"/>
      <c r="CX1128" s="97"/>
    </row>
    <row r="1129" spans="70:102" s="96" customFormat="1">
      <c r="BR1129" s="110"/>
      <c r="CX1129" s="97"/>
    </row>
    <row r="1130" spans="70:102" s="96" customFormat="1">
      <c r="BR1130" s="110"/>
      <c r="CX1130" s="97"/>
    </row>
    <row r="1131" spans="70:102" s="96" customFormat="1">
      <c r="BR1131" s="110"/>
      <c r="CX1131" s="97"/>
    </row>
    <row r="1132" spans="70:102" s="96" customFormat="1">
      <c r="BR1132" s="110"/>
      <c r="CX1132" s="97"/>
    </row>
    <row r="1133" spans="70:102" s="96" customFormat="1">
      <c r="BR1133" s="110"/>
      <c r="CX1133" s="97"/>
    </row>
    <row r="1134" spans="70:102" s="96" customFormat="1">
      <c r="BR1134" s="110"/>
      <c r="CX1134" s="97"/>
    </row>
    <row r="1135" spans="70:102" s="96" customFormat="1">
      <c r="BR1135" s="110"/>
      <c r="CX1135" s="97"/>
    </row>
    <row r="1136" spans="70:102" s="96" customFormat="1">
      <c r="BR1136" s="110"/>
      <c r="CX1136" s="97"/>
    </row>
    <row r="1137" spans="70:102" s="96" customFormat="1">
      <c r="BR1137" s="110"/>
      <c r="CX1137" s="97"/>
    </row>
    <row r="1138" spans="70:102" s="96" customFormat="1">
      <c r="BR1138" s="110"/>
      <c r="CX1138" s="97"/>
    </row>
    <row r="1139" spans="70:102" s="96" customFormat="1">
      <c r="BR1139" s="110"/>
      <c r="CX1139" s="97"/>
    </row>
    <row r="1140" spans="70:102" s="96" customFormat="1">
      <c r="BR1140" s="110"/>
      <c r="CX1140" s="97"/>
    </row>
    <row r="1141" spans="70:102" s="96" customFormat="1">
      <c r="BR1141" s="110"/>
      <c r="CX1141" s="97"/>
    </row>
    <row r="1142" spans="70:102" s="96" customFormat="1">
      <c r="BR1142" s="110"/>
      <c r="CX1142" s="97"/>
    </row>
    <row r="1143" spans="70:102" s="96" customFormat="1">
      <c r="BR1143" s="110"/>
      <c r="CX1143" s="97"/>
    </row>
    <row r="1144" spans="70:102" s="96" customFormat="1">
      <c r="BR1144" s="110"/>
      <c r="CX1144" s="97"/>
    </row>
    <row r="1145" spans="70:102" s="96" customFormat="1">
      <c r="BR1145" s="110"/>
      <c r="CX1145" s="97"/>
    </row>
    <row r="1146" spans="70:102" s="96" customFormat="1">
      <c r="BR1146" s="110"/>
      <c r="CX1146" s="97"/>
    </row>
    <row r="1147" spans="70:102" s="96" customFormat="1">
      <c r="BR1147" s="110"/>
      <c r="CX1147" s="97"/>
    </row>
    <row r="1148" spans="70:102" s="96" customFormat="1">
      <c r="BR1148" s="110"/>
      <c r="CX1148" s="97"/>
    </row>
    <row r="1149" spans="70:102" s="96" customFormat="1">
      <c r="BR1149" s="110"/>
      <c r="CX1149" s="97"/>
    </row>
    <row r="1150" spans="70:102" s="96" customFormat="1">
      <c r="BR1150" s="110"/>
      <c r="CX1150" s="97"/>
    </row>
    <row r="1151" spans="70:102" s="96" customFormat="1">
      <c r="BR1151" s="110"/>
      <c r="CX1151" s="97"/>
    </row>
    <row r="1152" spans="70:102" s="96" customFormat="1">
      <c r="BR1152" s="110"/>
      <c r="CX1152" s="97"/>
    </row>
    <row r="1153" spans="70:102" s="96" customFormat="1">
      <c r="BR1153" s="110"/>
      <c r="CX1153" s="97"/>
    </row>
    <row r="1154" spans="70:102" s="96" customFormat="1">
      <c r="BR1154" s="110"/>
      <c r="CX1154" s="97"/>
    </row>
    <row r="1155" spans="70:102" s="96" customFormat="1">
      <c r="BR1155" s="110"/>
      <c r="CX1155" s="97"/>
    </row>
    <row r="1156" spans="70:102" s="96" customFormat="1">
      <c r="BR1156" s="110"/>
      <c r="CX1156" s="97"/>
    </row>
    <row r="1157" spans="70:102" s="96" customFormat="1">
      <c r="BR1157" s="110"/>
      <c r="CX1157" s="97"/>
    </row>
    <row r="1158" spans="70:102" s="96" customFormat="1">
      <c r="BR1158" s="110"/>
      <c r="CX1158" s="97"/>
    </row>
    <row r="1159" spans="70:102" s="96" customFormat="1">
      <c r="BR1159" s="110"/>
      <c r="CX1159" s="97"/>
    </row>
    <row r="1160" spans="70:102" s="96" customFormat="1">
      <c r="BR1160" s="110"/>
      <c r="CX1160" s="97"/>
    </row>
    <row r="1161" spans="70:102" s="96" customFormat="1">
      <c r="BR1161" s="110"/>
      <c r="CX1161" s="97"/>
    </row>
    <row r="1162" spans="70:102" s="96" customFormat="1">
      <c r="BR1162" s="110"/>
      <c r="CX1162" s="97"/>
    </row>
    <row r="1163" spans="70:102" s="96" customFormat="1">
      <c r="BR1163" s="110"/>
      <c r="CX1163" s="97"/>
    </row>
    <row r="1164" spans="70:102" s="96" customFormat="1">
      <c r="BR1164" s="110"/>
      <c r="CX1164" s="97"/>
    </row>
    <row r="1165" spans="70:102" s="96" customFormat="1">
      <c r="BR1165" s="110"/>
      <c r="CX1165" s="97"/>
    </row>
    <row r="1166" spans="70:102" s="96" customFormat="1">
      <c r="BR1166" s="110"/>
      <c r="CX1166" s="97"/>
    </row>
    <row r="1167" spans="70:102" s="96" customFormat="1">
      <c r="BR1167" s="110"/>
      <c r="CX1167" s="97"/>
    </row>
    <row r="1168" spans="70:102" s="96" customFormat="1">
      <c r="BR1168" s="110"/>
      <c r="CX1168" s="97"/>
    </row>
    <row r="1169" spans="70:102" s="96" customFormat="1">
      <c r="BR1169" s="110"/>
      <c r="CX1169" s="97"/>
    </row>
    <row r="1170" spans="70:102" s="96" customFormat="1">
      <c r="BR1170" s="110"/>
      <c r="CX1170" s="97"/>
    </row>
    <row r="1171" spans="70:102" s="96" customFormat="1">
      <c r="BR1171" s="110"/>
      <c r="CX1171" s="97"/>
    </row>
    <row r="1172" spans="70:102" s="96" customFormat="1">
      <c r="BR1172" s="110"/>
      <c r="CX1172" s="97"/>
    </row>
    <row r="1173" spans="70:102" s="96" customFormat="1">
      <c r="BR1173" s="110"/>
      <c r="CX1173" s="97"/>
    </row>
    <row r="1174" spans="70:102" s="96" customFormat="1">
      <c r="BR1174" s="110"/>
      <c r="CX1174" s="97"/>
    </row>
    <row r="1175" spans="70:102" s="96" customFormat="1">
      <c r="BR1175" s="110"/>
      <c r="CX1175" s="97"/>
    </row>
    <row r="1176" spans="70:102" s="96" customFormat="1">
      <c r="BR1176" s="110"/>
      <c r="CX1176" s="97"/>
    </row>
    <row r="1177" spans="70:102" s="96" customFormat="1">
      <c r="BR1177" s="110"/>
      <c r="CX1177" s="97"/>
    </row>
    <row r="1178" spans="70:102" s="96" customFormat="1">
      <c r="BR1178" s="110"/>
      <c r="CX1178" s="97"/>
    </row>
    <row r="1179" spans="70:102" s="96" customFormat="1">
      <c r="BR1179" s="110"/>
      <c r="CX1179" s="97"/>
    </row>
    <row r="1180" spans="70:102" s="96" customFormat="1">
      <c r="BR1180" s="110"/>
      <c r="CX1180" s="97"/>
    </row>
    <row r="1181" spans="70:102" s="96" customFormat="1">
      <c r="BR1181" s="110"/>
      <c r="CX1181" s="97"/>
    </row>
    <row r="1182" spans="70:102" s="96" customFormat="1">
      <c r="BR1182" s="110"/>
      <c r="CX1182" s="97"/>
    </row>
    <row r="1183" spans="70:102" s="96" customFormat="1">
      <c r="BR1183" s="110"/>
      <c r="CX1183" s="97"/>
    </row>
    <row r="1184" spans="70:102" s="96" customFormat="1">
      <c r="BR1184" s="110"/>
      <c r="CX1184" s="97"/>
    </row>
    <row r="1185" spans="70:102" s="96" customFormat="1">
      <c r="BR1185" s="110"/>
      <c r="CX1185" s="97"/>
    </row>
    <row r="1186" spans="70:102" s="96" customFormat="1">
      <c r="BR1186" s="110"/>
      <c r="CX1186" s="97"/>
    </row>
    <row r="1187" spans="70:102" s="96" customFormat="1">
      <c r="BR1187" s="110"/>
      <c r="CX1187" s="97"/>
    </row>
    <row r="1188" spans="70:102" s="96" customFormat="1">
      <c r="BR1188" s="110"/>
      <c r="CX1188" s="97"/>
    </row>
    <row r="1189" spans="70:102" s="96" customFormat="1">
      <c r="BR1189" s="110"/>
      <c r="CX1189" s="97"/>
    </row>
    <row r="1190" spans="70:102" s="96" customFormat="1">
      <c r="BR1190" s="110"/>
      <c r="CX1190" s="97"/>
    </row>
    <row r="1191" spans="70:102" s="96" customFormat="1">
      <c r="BR1191" s="110"/>
      <c r="CX1191" s="97"/>
    </row>
    <row r="1192" spans="70:102" s="96" customFormat="1">
      <c r="BR1192" s="110"/>
      <c r="CX1192" s="97"/>
    </row>
    <row r="1193" spans="70:102" s="96" customFormat="1">
      <c r="BR1193" s="110"/>
      <c r="CX1193" s="97"/>
    </row>
    <row r="1194" spans="70:102" s="96" customFormat="1">
      <c r="BR1194" s="110"/>
      <c r="CX1194" s="97"/>
    </row>
    <row r="1195" spans="70:102" s="96" customFormat="1">
      <c r="BR1195" s="110"/>
      <c r="CX1195" s="97"/>
    </row>
    <row r="1196" spans="70:102" s="96" customFormat="1">
      <c r="BR1196" s="110"/>
      <c r="CX1196" s="97"/>
    </row>
    <row r="1197" spans="70:102" s="96" customFormat="1">
      <c r="BR1197" s="110"/>
      <c r="CX1197" s="97"/>
    </row>
    <row r="1198" spans="70:102" s="96" customFormat="1">
      <c r="BR1198" s="110"/>
      <c r="CX1198" s="97"/>
    </row>
    <row r="1199" spans="70:102" s="96" customFormat="1">
      <c r="BR1199" s="110"/>
      <c r="CX1199" s="97"/>
    </row>
    <row r="1200" spans="70:102" s="96" customFormat="1">
      <c r="BR1200" s="110"/>
      <c r="CX1200" s="97"/>
    </row>
    <row r="1201" spans="70:102" s="96" customFormat="1">
      <c r="BR1201" s="110"/>
      <c r="CX1201" s="97"/>
    </row>
    <row r="1202" spans="70:102" s="96" customFormat="1">
      <c r="BR1202" s="110"/>
      <c r="CX1202" s="97"/>
    </row>
    <row r="1203" spans="70:102" s="96" customFormat="1">
      <c r="BR1203" s="110"/>
      <c r="CX1203" s="97"/>
    </row>
    <row r="1204" spans="70:102" s="96" customFormat="1">
      <c r="BR1204" s="110"/>
      <c r="CX1204" s="97"/>
    </row>
    <row r="1205" spans="70:102" s="96" customFormat="1">
      <c r="BR1205" s="110"/>
      <c r="CX1205" s="97"/>
    </row>
    <row r="1206" spans="70:102" s="96" customFormat="1">
      <c r="BR1206" s="110"/>
      <c r="CX1206" s="97"/>
    </row>
    <row r="1207" spans="70:102" s="96" customFormat="1">
      <c r="BR1207" s="110"/>
      <c r="CX1207" s="97"/>
    </row>
    <row r="1208" spans="70:102" s="96" customFormat="1">
      <c r="BR1208" s="110"/>
      <c r="CX1208" s="97"/>
    </row>
    <row r="1209" spans="70:102" s="96" customFormat="1">
      <c r="BR1209" s="110"/>
      <c r="CX1209" s="97"/>
    </row>
    <row r="1210" spans="70:102" s="96" customFormat="1">
      <c r="BR1210" s="110"/>
      <c r="CX1210" s="97"/>
    </row>
    <row r="1211" spans="70:102" s="96" customFormat="1">
      <c r="BR1211" s="110"/>
      <c r="CX1211" s="97"/>
    </row>
    <row r="1212" spans="70:102" s="96" customFormat="1">
      <c r="BR1212" s="110"/>
      <c r="CX1212" s="97"/>
    </row>
    <row r="1213" spans="70:102" s="96" customFormat="1">
      <c r="BR1213" s="110"/>
      <c r="CX1213" s="97"/>
    </row>
    <row r="1214" spans="70:102" s="96" customFormat="1">
      <c r="BR1214" s="110"/>
      <c r="CX1214" s="97"/>
    </row>
    <row r="1215" spans="70:102" s="96" customFormat="1">
      <c r="BR1215" s="110"/>
      <c r="CX1215" s="97"/>
    </row>
    <row r="1216" spans="70:102" s="96" customFormat="1">
      <c r="BR1216" s="110"/>
      <c r="CX1216" s="97"/>
    </row>
    <row r="1217" spans="70:102" s="96" customFormat="1">
      <c r="BR1217" s="110"/>
      <c r="CX1217" s="97"/>
    </row>
    <row r="1218" spans="70:102" s="96" customFormat="1">
      <c r="BR1218" s="110"/>
      <c r="CX1218" s="97"/>
    </row>
    <row r="1219" spans="70:102" s="96" customFormat="1">
      <c r="BR1219" s="110"/>
      <c r="CX1219" s="97"/>
    </row>
    <row r="1220" spans="70:102" s="96" customFormat="1">
      <c r="BR1220" s="110"/>
      <c r="CX1220" s="97"/>
    </row>
    <row r="1221" spans="70:102" s="96" customFormat="1">
      <c r="BR1221" s="110"/>
      <c r="CX1221" s="97"/>
    </row>
    <row r="1222" spans="70:102" s="96" customFormat="1">
      <c r="BR1222" s="110"/>
      <c r="CX1222" s="97"/>
    </row>
    <row r="1223" spans="70:102" s="96" customFormat="1">
      <c r="BR1223" s="110"/>
      <c r="CX1223" s="97"/>
    </row>
    <row r="1224" spans="70:102" s="96" customFormat="1">
      <c r="BR1224" s="110"/>
      <c r="CX1224" s="97"/>
    </row>
    <row r="1225" spans="70:102" s="96" customFormat="1">
      <c r="BR1225" s="110"/>
      <c r="CX1225" s="97"/>
    </row>
    <row r="1226" spans="70:102" s="96" customFormat="1">
      <c r="BR1226" s="110"/>
      <c r="CX1226" s="97"/>
    </row>
    <row r="1227" spans="70:102" s="96" customFormat="1">
      <c r="BR1227" s="110"/>
      <c r="CX1227" s="97"/>
    </row>
    <row r="1228" spans="70:102" s="96" customFormat="1">
      <c r="BR1228" s="110"/>
      <c r="CX1228" s="97"/>
    </row>
    <row r="1229" spans="70:102" s="96" customFormat="1">
      <c r="BR1229" s="110"/>
      <c r="CX1229" s="97"/>
    </row>
    <row r="1230" spans="70:102" s="96" customFormat="1">
      <c r="BR1230" s="110"/>
      <c r="CX1230" s="97"/>
    </row>
    <row r="1231" spans="70:102" s="96" customFormat="1">
      <c r="BR1231" s="110"/>
      <c r="CX1231" s="97"/>
    </row>
    <row r="1232" spans="70:102" s="96" customFormat="1">
      <c r="BR1232" s="110"/>
      <c r="CX1232" s="97"/>
    </row>
    <row r="1233" spans="70:102" s="96" customFormat="1">
      <c r="BR1233" s="110"/>
      <c r="CX1233" s="97"/>
    </row>
    <row r="1234" spans="70:102" s="96" customFormat="1">
      <c r="BR1234" s="110"/>
      <c r="CX1234" s="97"/>
    </row>
    <row r="1235" spans="70:102" s="96" customFormat="1">
      <c r="BR1235" s="110"/>
      <c r="CX1235" s="97"/>
    </row>
    <row r="1236" spans="70:102" s="96" customFormat="1">
      <c r="BR1236" s="110"/>
      <c r="CX1236" s="97"/>
    </row>
    <row r="1237" spans="70:102" s="96" customFormat="1">
      <c r="BR1237" s="110"/>
      <c r="CX1237" s="97"/>
    </row>
    <row r="1238" spans="70:102" s="96" customFormat="1">
      <c r="BR1238" s="110"/>
      <c r="CX1238" s="97"/>
    </row>
    <row r="1239" spans="70:102" s="96" customFormat="1">
      <c r="BR1239" s="110"/>
      <c r="CX1239" s="97"/>
    </row>
    <row r="1240" spans="70:102" s="96" customFormat="1">
      <c r="BR1240" s="110"/>
      <c r="CX1240" s="97"/>
    </row>
    <row r="1241" spans="70:102" s="96" customFormat="1">
      <c r="BR1241" s="110"/>
      <c r="CX1241" s="97"/>
    </row>
    <row r="1242" spans="70:102" s="96" customFormat="1">
      <c r="BR1242" s="110"/>
      <c r="CX1242" s="97"/>
    </row>
    <row r="1243" spans="70:102" s="96" customFormat="1">
      <c r="BR1243" s="110"/>
      <c r="CX1243" s="97"/>
    </row>
    <row r="1244" spans="70:102" s="96" customFormat="1">
      <c r="BR1244" s="110"/>
      <c r="CX1244" s="97"/>
    </row>
    <row r="1245" spans="70:102" s="96" customFormat="1">
      <c r="BR1245" s="110"/>
      <c r="CX1245" s="97"/>
    </row>
    <row r="1246" spans="70:102" s="96" customFormat="1">
      <c r="BR1246" s="110"/>
      <c r="CX1246" s="97"/>
    </row>
    <row r="1247" spans="70:102" s="96" customFormat="1">
      <c r="BR1247" s="110"/>
      <c r="CX1247" s="97"/>
    </row>
    <row r="1248" spans="70:102" s="96" customFormat="1">
      <c r="BR1248" s="110"/>
      <c r="CX1248" s="97"/>
    </row>
    <row r="1249" spans="70:102" s="96" customFormat="1">
      <c r="BR1249" s="110"/>
      <c r="CX1249" s="97"/>
    </row>
    <row r="1250" spans="70:102" s="96" customFormat="1">
      <c r="BR1250" s="110"/>
      <c r="CX1250" s="97"/>
    </row>
    <row r="1251" spans="70:102" s="96" customFormat="1">
      <c r="BR1251" s="110"/>
      <c r="CX1251" s="97"/>
    </row>
    <row r="1252" spans="70:102" s="96" customFormat="1">
      <c r="BR1252" s="110"/>
      <c r="CX1252" s="97"/>
    </row>
    <row r="1253" spans="70:102" s="96" customFormat="1">
      <c r="BR1253" s="110"/>
      <c r="CX1253" s="97"/>
    </row>
    <row r="1254" spans="70:102" s="96" customFormat="1">
      <c r="BR1254" s="110"/>
      <c r="CX1254" s="97"/>
    </row>
    <row r="1255" spans="70:102" s="96" customFormat="1">
      <c r="BR1255" s="110"/>
      <c r="CX1255" s="97"/>
    </row>
    <row r="1256" spans="70:102" s="96" customFormat="1">
      <c r="BR1256" s="110"/>
      <c r="CX1256" s="97"/>
    </row>
    <row r="1257" spans="70:102" s="96" customFormat="1">
      <c r="BR1257" s="110"/>
      <c r="CX1257" s="97"/>
    </row>
    <row r="1258" spans="70:102" s="96" customFormat="1">
      <c r="BR1258" s="110"/>
      <c r="CX1258" s="97"/>
    </row>
    <row r="1259" spans="70:102" s="96" customFormat="1">
      <c r="BR1259" s="110"/>
      <c r="CX1259" s="97"/>
    </row>
    <row r="1260" spans="70:102" s="96" customFormat="1">
      <c r="BR1260" s="110"/>
      <c r="CX1260" s="97"/>
    </row>
    <row r="1261" spans="70:102" s="96" customFormat="1">
      <c r="BR1261" s="110"/>
      <c r="CX1261" s="97"/>
    </row>
    <row r="1262" spans="70:102" s="96" customFormat="1">
      <c r="BR1262" s="110"/>
      <c r="CX1262" s="97"/>
    </row>
    <row r="1263" spans="70:102" s="96" customFormat="1">
      <c r="BR1263" s="110"/>
      <c r="CX1263" s="97"/>
    </row>
    <row r="1264" spans="70:102" s="96" customFormat="1">
      <c r="BR1264" s="110"/>
      <c r="CX1264" s="97"/>
    </row>
    <row r="1265" spans="70:102" s="96" customFormat="1">
      <c r="BR1265" s="110"/>
      <c r="CX1265" s="97"/>
    </row>
    <row r="1266" spans="70:102" s="96" customFormat="1">
      <c r="BR1266" s="110"/>
      <c r="CX1266" s="97"/>
    </row>
    <row r="1267" spans="70:102" s="96" customFormat="1">
      <c r="BR1267" s="110"/>
      <c r="CX1267" s="97"/>
    </row>
    <row r="1268" spans="70:102" s="96" customFormat="1">
      <c r="BR1268" s="110"/>
      <c r="CX1268" s="97"/>
    </row>
    <row r="1269" spans="70:102" s="96" customFormat="1">
      <c r="BR1269" s="110"/>
      <c r="CX1269" s="97"/>
    </row>
    <row r="1270" spans="70:102" s="96" customFormat="1">
      <c r="BR1270" s="110"/>
      <c r="CX1270" s="97"/>
    </row>
    <row r="1271" spans="70:102" s="96" customFormat="1">
      <c r="BR1271" s="110"/>
      <c r="CX1271" s="97"/>
    </row>
    <row r="1272" spans="70:102" s="96" customFormat="1">
      <c r="BR1272" s="110"/>
      <c r="CX1272" s="97"/>
    </row>
    <row r="1273" spans="70:102" s="96" customFormat="1">
      <c r="BR1273" s="110"/>
      <c r="CX1273" s="97"/>
    </row>
    <row r="1274" spans="70:102" s="96" customFormat="1">
      <c r="BR1274" s="110"/>
      <c r="CX1274" s="97"/>
    </row>
    <row r="1275" spans="70:102" s="96" customFormat="1">
      <c r="BR1275" s="110"/>
      <c r="CX1275" s="97"/>
    </row>
    <row r="1276" spans="70:102" s="96" customFormat="1">
      <c r="BR1276" s="110"/>
      <c r="CX1276" s="97"/>
    </row>
    <row r="1277" spans="70:102" s="96" customFormat="1">
      <c r="BR1277" s="110"/>
      <c r="CX1277" s="97"/>
    </row>
    <row r="1278" spans="70:102" s="96" customFormat="1">
      <c r="BR1278" s="110"/>
      <c r="CX1278" s="97"/>
    </row>
    <row r="1279" spans="70:102" s="96" customFormat="1">
      <c r="BR1279" s="110"/>
      <c r="CX1279" s="97"/>
    </row>
    <row r="1280" spans="70:102" s="96" customFormat="1">
      <c r="BR1280" s="110"/>
      <c r="CX1280" s="97"/>
    </row>
    <row r="1281" spans="70:102" s="96" customFormat="1">
      <c r="BR1281" s="110"/>
      <c r="CX1281" s="97"/>
    </row>
    <row r="1282" spans="70:102" s="96" customFormat="1">
      <c r="BR1282" s="110"/>
      <c r="CX1282" s="97"/>
    </row>
    <row r="1283" spans="70:102" s="96" customFormat="1">
      <c r="BR1283" s="110"/>
      <c r="CX1283" s="97"/>
    </row>
    <row r="1284" spans="70:102" s="96" customFormat="1">
      <c r="BR1284" s="110"/>
      <c r="CX1284" s="97"/>
    </row>
    <row r="1285" spans="70:102" s="96" customFormat="1">
      <c r="BR1285" s="110"/>
      <c r="CX1285" s="97"/>
    </row>
    <row r="1286" spans="70:102" s="96" customFormat="1">
      <c r="BR1286" s="110"/>
      <c r="CX1286" s="97"/>
    </row>
    <row r="1287" spans="70:102" s="96" customFormat="1">
      <c r="BR1287" s="110"/>
      <c r="CX1287" s="97"/>
    </row>
    <row r="1288" spans="70:102" s="96" customFormat="1">
      <c r="BR1288" s="110"/>
      <c r="CX1288" s="97"/>
    </row>
    <row r="1289" spans="70:102" s="96" customFormat="1">
      <c r="BR1289" s="110"/>
      <c r="CX1289" s="97"/>
    </row>
    <row r="1290" spans="70:102" s="96" customFormat="1">
      <c r="BR1290" s="110"/>
      <c r="CX1290" s="97"/>
    </row>
    <row r="1291" spans="70:102" s="96" customFormat="1">
      <c r="BR1291" s="110"/>
      <c r="CX1291" s="97"/>
    </row>
    <row r="1292" spans="70:102" s="96" customFormat="1">
      <c r="BR1292" s="110"/>
      <c r="CX1292" s="97"/>
    </row>
    <row r="1293" spans="70:102" s="96" customFormat="1">
      <c r="BR1293" s="110"/>
      <c r="CX1293" s="97"/>
    </row>
    <row r="1294" spans="70:102" s="96" customFormat="1">
      <c r="BR1294" s="110"/>
      <c r="CX1294" s="97"/>
    </row>
    <row r="1295" spans="70:102" s="96" customFormat="1">
      <c r="BR1295" s="110"/>
      <c r="CX1295" s="97"/>
    </row>
    <row r="1296" spans="70:102" s="96" customFormat="1">
      <c r="BR1296" s="110"/>
      <c r="CX1296" s="97"/>
    </row>
    <row r="1297" spans="70:102" s="96" customFormat="1">
      <c r="BR1297" s="110"/>
      <c r="CX1297" s="97"/>
    </row>
    <row r="1298" spans="70:102" s="96" customFormat="1">
      <c r="BR1298" s="110"/>
      <c r="CX1298" s="97"/>
    </row>
    <row r="1299" spans="70:102" s="96" customFormat="1">
      <c r="BR1299" s="110"/>
      <c r="CX1299" s="97"/>
    </row>
    <row r="1300" spans="70:102" s="96" customFormat="1">
      <c r="BR1300" s="110"/>
      <c r="CX1300" s="97"/>
    </row>
    <row r="1301" spans="70:102" s="96" customFormat="1">
      <c r="BR1301" s="110"/>
      <c r="CX1301" s="97"/>
    </row>
    <row r="1302" spans="70:102" s="96" customFormat="1">
      <c r="BR1302" s="110"/>
      <c r="CX1302" s="97"/>
    </row>
    <row r="1303" spans="70:102" s="96" customFormat="1">
      <c r="BR1303" s="110"/>
      <c r="CX1303" s="97"/>
    </row>
    <row r="1304" spans="70:102" s="96" customFormat="1">
      <c r="BR1304" s="110"/>
      <c r="CX1304" s="97"/>
    </row>
    <row r="1305" spans="70:102" s="96" customFormat="1">
      <c r="BR1305" s="110"/>
      <c r="CX1305" s="97"/>
    </row>
    <row r="1306" spans="70:102" s="96" customFormat="1">
      <c r="BR1306" s="110"/>
      <c r="CX1306" s="97"/>
    </row>
    <row r="1307" spans="70:102" s="96" customFormat="1">
      <c r="BR1307" s="110"/>
      <c r="CX1307" s="97"/>
    </row>
    <row r="1308" spans="70:102" s="96" customFormat="1">
      <c r="BR1308" s="110"/>
      <c r="CX1308" s="97"/>
    </row>
    <row r="1309" spans="70:102" s="96" customFormat="1">
      <c r="BR1309" s="110"/>
      <c r="CX1309" s="97"/>
    </row>
    <row r="1310" spans="70:102" s="96" customFormat="1">
      <c r="BR1310" s="110"/>
      <c r="CX1310" s="97"/>
    </row>
    <row r="1311" spans="70:102" s="96" customFormat="1">
      <c r="BR1311" s="110"/>
      <c r="CX1311" s="97"/>
    </row>
    <row r="1312" spans="70:102" s="96" customFormat="1">
      <c r="BR1312" s="110"/>
      <c r="CX1312" s="97"/>
    </row>
    <row r="1313" spans="70:102" s="96" customFormat="1">
      <c r="BR1313" s="110"/>
      <c r="CX1313" s="97"/>
    </row>
    <row r="1314" spans="70:102" s="96" customFormat="1">
      <c r="BR1314" s="110"/>
      <c r="CX1314" s="97"/>
    </row>
    <row r="1315" spans="70:102" s="96" customFormat="1">
      <c r="BR1315" s="110"/>
      <c r="CX1315" s="97"/>
    </row>
    <row r="1316" spans="70:102" s="96" customFormat="1">
      <c r="BR1316" s="110"/>
      <c r="CX1316" s="97"/>
    </row>
    <row r="1317" spans="70:102" s="96" customFormat="1">
      <c r="BR1317" s="110"/>
      <c r="CX1317" s="97"/>
    </row>
    <row r="1318" spans="70:102" s="96" customFormat="1">
      <c r="BR1318" s="110"/>
      <c r="CX1318" s="97"/>
    </row>
    <row r="1319" spans="70:102" s="96" customFormat="1">
      <c r="BR1319" s="110"/>
      <c r="CX1319" s="97"/>
    </row>
    <row r="1320" spans="70:102" s="96" customFormat="1">
      <c r="BR1320" s="110"/>
      <c r="CX1320" s="97"/>
    </row>
    <row r="1321" spans="70:102" s="96" customFormat="1">
      <c r="BR1321" s="110"/>
      <c r="CX1321" s="97"/>
    </row>
    <row r="1322" spans="70:102" s="96" customFormat="1">
      <c r="BR1322" s="110"/>
      <c r="CX1322" s="97"/>
    </row>
    <row r="1323" spans="70:102" s="96" customFormat="1">
      <c r="BR1323" s="110"/>
      <c r="CX1323" s="97"/>
    </row>
    <row r="1324" spans="70:102" s="96" customFormat="1">
      <c r="BR1324" s="110"/>
      <c r="CX1324" s="97"/>
    </row>
    <row r="1325" spans="70:102" s="96" customFormat="1">
      <c r="BR1325" s="110"/>
      <c r="CX1325" s="97"/>
    </row>
    <row r="1326" spans="70:102" s="96" customFormat="1">
      <c r="BR1326" s="110"/>
      <c r="CX1326" s="97"/>
    </row>
    <row r="1327" spans="70:102" s="96" customFormat="1">
      <c r="BR1327" s="110"/>
      <c r="CX1327" s="97"/>
    </row>
    <row r="1328" spans="70:102" s="96" customFormat="1">
      <c r="BR1328" s="110"/>
      <c r="CX1328" s="97"/>
    </row>
    <row r="1329" spans="70:102" s="96" customFormat="1">
      <c r="BR1329" s="110"/>
      <c r="CX1329" s="97"/>
    </row>
    <row r="1330" spans="70:102" s="96" customFormat="1">
      <c r="BR1330" s="110"/>
      <c r="CX1330" s="97"/>
    </row>
    <row r="1331" spans="70:102" s="96" customFormat="1">
      <c r="BR1331" s="110"/>
      <c r="CX1331" s="97"/>
    </row>
    <row r="1332" spans="70:102" s="96" customFormat="1">
      <c r="BR1332" s="110"/>
      <c r="CX1332" s="97"/>
    </row>
    <row r="1333" spans="70:102" s="96" customFormat="1">
      <c r="BR1333" s="110"/>
      <c r="CX1333" s="97"/>
    </row>
    <row r="1334" spans="70:102" s="96" customFormat="1">
      <c r="BR1334" s="110"/>
      <c r="CX1334" s="97"/>
    </row>
    <row r="1335" spans="70:102" s="96" customFormat="1">
      <c r="BR1335" s="110"/>
      <c r="CX1335" s="97"/>
    </row>
    <row r="1336" spans="70:102" s="96" customFormat="1">
      <c r="BR1336" s="110"/>
      <c r="CX1336" s="97"/>
    </row>
    <row r="1337" spans="70:102" s="96" customFormat="1">
      <c r="BR1337" s="110"/>
      <c r="CX1337" s="97"/>
    </row>
    <row r="1338" spans="70:102" s="96" customFormat="1">
      <c r="BR1338" s="110"/>
      <c r="CX1338" s="97"/>
    </row>
    <row r="1339" spans="70:102" s="96" customFormat="1">
      <c r="BR1339" s="110"/>
      <c r="CX1339" s="97"/>
    </row>
    <row r="1340" spans="70:102" s="96" customFormat="1">
      <c r="BR1340" s="110"/>
      <c r="CX1340" s="97"/>
    </row>
    <row r="1341" spans="70:102" s="96" customFormat="1">
      <c r="BR1341" s="110"/>
      <c r="CX1341" s="97"/>
    </row>
    <row r="1342" spans="70:102" s="96" customFormat="1">
      <c r="BR1342" s="110"/>
      <c r="CX1342" s="97"/>
    </row>
    <row r="1343" spans="70:102" s="96" customFormat="1">
      <c r="BR1343" s="110"/>
      <c r="CX1343" s="97"/>
    </row>
    <row r="1344" spans="70:102" s="96" customFormat="1">
      <c r="BR1344" s="110"/>
      <c r="CX1344" s="97"/>
    </row>
    <row r="1345" spans="70:102" s="96" customFormat="1">
      <c r="BR1345" s="110"/>
      <c r="CX1345" s="97"/>
    </row>
    <row r="1346" spans="70:102" s="96" customFormat="1">
      <c r="BR1346" s="110"/>
      <c r="CX1346" s="97"/>
    </row>
    <row r="1347" spans="70:102" s="96" customFormat="1">
      <c r="BR1347" s="110"/>
      <c r="CX1347" s="97"/>
    </row>
    <row r="1348" spans="70:102" s="96" customFormat="1">
      <c r="BR1348" s="110"/>
      <c r="CX1348" s="97"/>
    </row>
    <row r="1349" spans="70:102" s="96" customFormat="1">
      <c r="BR1349" s="110"/>
      <c r="CX1349" s="97"/>
    </row>
    <row r="1350" spans="70:102" s="96" customFormat="1">
      <c r="BR1350" s="110"/>
      <c r="CX1350" s="97"/>
    </row>
    <row r="1351" spans="70:102" s="96" customFormat="1">
      <c r="BR1351" s="110"/>
      <c r="CX1351" s="97"/>
    </row>
    <row r="1352" spans="70:102" s="96" customFormat="1">
      <c r="BR1352" s="110"/>
      <c r="CX1352" s="97"/>
    </row>
    <row r="1353" spans="70:102" s="96" customFormat="1">
      <c r="BR1353" s="110"/>
      <c r="CX1353" s="97"/>
    </row>
    <row r="1354" spans="70:102" s="96" customFormat="1">
      <c r="BR1354" s="110"/>
      <c r="CX1354" s="97"/>
    </row>
    <row r="1355" spans="70:102" s="96" customFormat="1">
      <c r="BR1355" s="110"/>
      <c r="CX1355" s="97"/>
    </row>
    <row r="1356" spans="70:102" s="96" customFormat="1">
      <c r="BR1356" s="110"/>
      <c r="CX1356" s="97"/>
    </row>
    <row r="1357" spans="70:102" s="96" customFormat="1">
      <c r="BR1357" s="110"/>
      <c r="CX1357" s="97"/>
    </row>
    <row r="1358" spans="70:102" s="96" customFormat="1">
      <c r="BR1358" s="110"/>
      <c r="CX1358" s="97"/>
    </row>
    <row r="1359" spans="70:102" s="96" customFormat="1">
      <c r="BR1359" s="110"/>
      <c r="CX1359" s="97"/>
    </row>
    <row r="1360" spans="70:102" s="96" customFormat="1">
      <c r="BR1360" s="110"/>
      <c r="CX1360" s="97"/>
    </row>
    <row r="1361" spans="70:102" s="96" customFormat="1">
      <c r="BR1361" s="110"/>
      <c r="CX1361" s="97"/>
    </row>
    <row r="1362" spans="70:102" s="96" customFormat="1">
      <c r="BR1362" s="110"/>
      <c r="CX1362" s="97"/>
    </row>
    <row r="1363" spans="70:102" s="96" customFormat="1">
      <c r="BR1363" s="110"/>
      <c r="CX1363" s="97"/>
    </row>
    <row r="1364" spans="70:102" s="96" customFormat="1">
      <c r="BR1364" s="110"/>
      <c r="CX1364" s="97"/>
    </row>
    <row r="1365" spans="70:102" s="96" customFormat="1">
      <c r="BR1365" s="110"/>
      <c r="CX1365" s="97"/>
    </row>
    <row r="1366" spans="70:102" s="96" customFormat="1">
      <c r="BR1366" s="110"/>
      <c r="CX1366" s="97"/>
    </row>
    <row r="1367" spans="70:102" s="96" customFormat="1">
      <c r="BR1367" s="110"/>
      <c r="CX1367" s="97"/>
    </row>
    <row r="1368" spans="70:102" s="96" customFormat="1">
      <c r="BR1368" s="110"/>
      <c r="CX1368" s="97"/>
    </row>
    <row r="1369" spans="70:102" s="96" customFormat="1">
      <c r="BR1369" s="110"/>
      <c r="CX1369" s="97"/>
    </row>
    <row r="1370" spans="70:102" s="96" customFormat="1">
      <c r="BR1370" s="110"/>
      <c r="CX1370" s="97"/>
    </row>
    <row r="1371" spans="70:102" s="96" customFormat="1">
      <c r="BR1371" s="110"/>
      <c r="CX1371" s="97"/>
    </row>
    <row r="1372" spans="70:102" s="96" customFormat="1">
      <c r="BR1372" s="110"/>
      <c r="CX1372" s="97"/>
    </row>
    <row r="1373" spans="70:102" s="96" customFormat="1">
      <c r="BR1373" s="110"/>
      <c r="CX1373" s="97"/>
    </row>
    <row r="1374" spans="70:102" s="96" customFormat="1">
      <c r="BR1374" s="110"/>
      <c r="CX1374" s="97"/>
    </row>
    <row r="1375" spans="70:102" s="96" customFormat="1">
      <c r="BR1375" s="110"/>
      <c r="CX1375" s="97"/>
    </row>
    <row r="1376" spans="70:102" s="96" customFormat="1">
      <c r="BR1376" s="110"/>
      <c r="CX1376" s="97"/>
    </row>
    <row r="1377" spans="70:102" s="96" customFormat="1">
      <c r="BR1377" s="110"/>
      <c r="CX1377" s="97"/>
    </row>
    <row r="1378" spans="70:102" s="96" customFormat="1">
      <c r="BR1378" s="110"/>
      <c r="CX1378" s="97"/>
    </row>
    <row r="1379" spans="70:102" s="96" customFormat="1">
      <c r="BR1379" s="110"/>
      <c r="CX1379" s="97"/>
    </row>
    <row r="1380" spans="70:102" s="96" customFormat="1">
      <c r="BR1380" s="110"/>
      <c r="CX1380" s="97"/>
    </row>
    <row r="1381" spans="70:102" s="96" customFormat="1">
      <c r="BR1381" s="110"/>
      <c r="CX1381" s="97"/>
    </row>
    <row r="1382" spans="70:102" s="96" customFormat="1">
      <c r="BR1382" s="110"/>
      <c r="CX1382" s="97"/>
    </row>
    <row r="1383" spans="70:102" s="96" customFormat="1">
      <c r="BR1383" s="110"/>
      <c r="CX1383" s="97"/>
    </row>
    <row r="1384" spans="70:102" s="96" customFormat="1">
      <c r="BR1384" s="110"/>
      <c r="CX1384" s="97"/>
    </row>
    <row r="1385" spans="70:102" s="96" customFormat="1">
      <c r="BR1385" s="110"/>
      <c r="CX1385" s="97"/>
    </row>
    <row r="1386" spans="70:102" s="96" customFormat="1">
      <c r="BR1386" s="110"/>
      <c r="CX1386" s="97"/>
    </row>
    <row r="1387" spans="70:102" s="96" customFormat="1">
      <c r="BR1387" s="110"/>
      <c r="CX1387" s="97"/>
    </row>
    <row r="1388" spans="70:102" s="96" customFormat="1">
      <c r="BR1388" s="110"/>
      <c r="CX1388" s="97"/>
    </row>
    <row r="1389" spans="70:102" s="96" customFormat="1">
      <c r="BR1389" s="110"/>
      <c r="CX1389" s="97"/>
    </row>
    <row r="1390" spans="70:102" s="96" customFormat="1">
      <c r="BR1390" s="110"/>
      <c r="CX1390" s="97"/>
    </row>
    <row r="1391" spans="70:102" s="96" customFormat="1">
      <c r="BR1391" s="110"/>
      <c r="CX1391" s="97"/>
    </row>
    <row r="1392" spans="70:102" s="96" customFormat="1">
      <c r="BR1392" s="110"/>
      <c r="CX1392" s="97"/>
    </row>
    <row r="1393" spans="70:102" s="96" customFormat="1">
      <c r="BR1393" s="110"/>
      <c r="CX1393" s="97"/>
    </row>
    <row r="1394" spans="70:102" s="96" customFormat="1">
      <c r="BR1394" s="110"/>
      <c r="CX1394" s="97"/>
    </row>
    <row r="1395" spans="70:102" s="96" customFormat="1">
      <c r="BR1395" s="110"/>
      <c r="CX1395" s="97"/>
    </row>
    <row r="1396" spans="70:102" s="96" customFormat="1">
      <c r="BR1396" s="110"/>
      <c r="CX1396" s="97"/>
    </row>
    <row r="1397" spans="70:102" s="96" customFormat="1">
      <c r="BR1397" s="110"/>
      <c r="CX1397" s="97"/>
    </row>
    <row r="1398" spans="70:102" s="96" customFormat="1">
      <c r="BR1398" s="110"/>
      <c r="CX1398" s="97"/>
    </row>
    <row r="1399" spans="70:102" s="96" customFormat="1">
      <c r="BR1399" s="110"/>
      <c r="CX1399" s="97"/>
    </row>
    <row r="1400" spans="70:102" s="96" customFormat="1">
      <c r="BR1400" s="110"/>
      <c r="CX1400" s="97"/>
    </row>
    <row r="1401" spans="70:102" s="96" customFormat="1">
      <c r="BR1401" s="110"/>
      <c r="CX1401" s="97"/>
    </row>
    <row r="1402" spans="70:102" s="96" customFormat="1">
      <c r="BR1402" s="110"/>
      <c r="CX1402" s="97"/>
    </row>
    <row r="1403" spans="70:102" s="96" customFormat="1">
      <c r="BR1403" s="110"/>
      <c r="CX1403" s="97"/>
    </row>
    <row r="1404" spans="70:102" s="96" customFormat="1">
      <c r="BR1404" s="110"/>
      <c r="CX1404" s="97"/>
    </row>
    <row r="1405" spans="70:102" s="96" customFormat="1">
      <c r="BR1405" s="110"/>
      <c r="CX1405" s="97"/>
    </row>
    <row r="1406" spans="70:102" s="96" customFormat="1">
      <c r="BR1406" s="110"/>
      <c r="CX1406" s="97"/>
    </row>
    <row r="1407" spans="70:102" s="96" customFormat="1">
      <c r="BR1407" s="110"/>
      <c r="CX1407" s="97"/>
    </row>
    <row r="1408" spans="70:102" s="96" customFormat="1">
      <c r="BR1408" s="110"/>
      <c r="CX1408" s="97"/>
    </row>
    <row r="1409" spans="70:102" s="96" customFormat="1">
      <c r="BR1409" s="110"/>
      <c r="CX1409" s="97"/>
    </row>
    <row r="1410" spans="70:102" s="96" customFormat="1">
      <c r="BR1410" s="110"/>
      <c r="CX1410" s="97"/>
    </row>
    <row r="1411" spans="70:102" s="96" customFormat="1">
      <c r="BR1411" s="110"/>
      <c r="CX1411" s="97"/>
    </row>
    <row r="1412" spans="70:102" s="96" customFormat="1">
      <c r="BR1412" s="110"/>
      <c r="CX1412" s="97"/>
    </row>
    <row r="1413" spans="70:102" s="96" customFormat="1">
      <c r="BR1413" s="110"/>
      <c r="CX1413" s="97"/>
    </row>
    <row r="1414" spans="70:102" s="96" customFormat="1">
      <c r="BR1414" s="110"/>
      <c r="CX1414" s="97"/>
    </row>
    <row r="1415" spans="70:102" s="96" customFormat="1">
      <c r="BR1415" s="110"/>
      <c r="CX1415" s="97"/>
    </row>
    <row r="1416" spans="70:102" s="96" customFormat="1">
      <c r="BR1416" s="110"/>
      <c r="CX1416" s="97"/>
    </row>
    <row r="1417" spans="70:102" s="96" customFormat="1">
      <c r="BR1417" s="110"/>
      <c r="CX1417" s="97"/>
    </row>
    <row r="1418" spans="70:102" s="96" customFormat="1">
      <c r="BR1418" s="110"/>
      <c r="CX1418" s="97"/>
    </row>
    <row r="1419" spans="70:102" s="96" customFormat="1">
      <c r="BR1419" s="110"/>
      <c r="CX1419" s="97"/>
    </row>
    <row r="1420" spans="70:102" s="96" customFormat="1">
      <c r="BR1420" s="110"/>
      <c r="CX1420" s="97"/>
    </row>
    <row r="1421" spans="70:102" s="96" customFormat="1">
      <c r="BR1421" s="110"/>
      <c r="CX1421" s="97"/>
    </row>
    <row r="1422" spans="70:102" s="96" customFormat="1">
      <c r="BR1422" s="110"/>
      <c r="CX1422" s="97"/>
    </row>
    <row r="1423" spans="70:102" s="96" customFormat="1">
      <c r="BR1423" s="110"/>
      <c r="CX1423" s="97"/>
    </row>
    <row r="1424" spans="70:102" s="96" customFormat="1">
      <c r="BR1424" s="110"/>
      <c r="CX1424" s="97"/>
    </row>
    <row r="1425" spans="70:102" s="96" customFormat="1">
      <c r="BR1425" s="110"/>
      <c r="CX1425" s="97"/>
    </row>
    <row r="1426" spans="70:102" s="96" customFormat="1">
      <c r="BR1426" s="110"/>
      <c r="CX1426" s="97"/>
    </row>
    <row r="1427" spans="70:102" s="96" customFormat="1">
      <c r="BR1427" s="110"/>
      <c r="CX1427" s="97"/>
    </row>
    <row r="1428" spans="70:102" s="96" customFormat="1">
      <c r="BR1428" s="110"/>
      <c r="CX1428" s="97"/>
    </row>
    <row r="1429" spans="70:102" s="96" customFormat="1">
      <c r="BR1429" s="110"/>
      <c r="CX1429" s="97"/>
    </row>
    <row r="1430" spans="70:102" s="96" customFormat="1">
      <c r="BR1430" s="110"/>
      <c r="CX1430" s="97"/>
    </row>
    <row r="1431" spans="70:102" s="96" customFormat="1">
      <c r="BR1431" s="110"/>
      <c r="CX1431" s="97"/>
    </row>
    <row r="1432" spans="70:102" s="96" customFormat="1">
      <c r="BR1432" s="110"/>
      <c r="CX1432" s="97"/>
    </row>
    <row r="1433" spans="70:102" s="96" customFormat="1">
      <c r="BR1433" s="110"/>
      <c r="CX1433" s="97"/>
    </row>
    <row r="1434" spans="70:102" s="96" customFormat="1">
      <c r="BR1434" s="110"/>
      <c r="CX1434" s="97"/>
    </row>
    <row r="1435" spans="70:102" s="96" customFormat="1">
      <c r="BR1435" s="110"/>
      <c r="CX1435" s="97"/>
    </row>
    <row r="1436" spans="70:102" s="96" customFormat="1">
      <c r="BR1436" s="110"/>
      <c r="CX1436" s="97"/>
    </row>
    <row r="1437" spans="70:102" s="96" customFormat="1">
      <c r="BR1437" s="110"/>
      <c r="CX1437" s="97"/>
    </row>
    <row r="1438" spans="70:102" s="96" customFormat="1">
      <c r="BR1438" s="110"/>
      <c r="CX1438" s="97"/>
    </row>
    <row r="1439" spans="70:102" s="96" customFormat="1">
      <c r="BR1439" s="110"/>
      <c r="CX1439" s="97"/>
    </row>
    <row r="1440" spans="70:102" s="96" customFormat="1">
      <c r="BR1440" s="110"/>
      <c r="CX1440" s="97"/>
    </row>
    <row r="1441" spans="70:102" s="96" customFormat="1">
      <c r="BR1441" s="110"/>
      <c r="CX1441" s="97"/>
    </row>
    <row r="1442" spans="70:102" s="96" customFormat="1">
      <c r="BR1442" s="110"/>
      <c r="CX1442" s="97"/>
    </row>
    <row r="1443" spans="70:102" s="96" customFormat="1">
      <c r="BR1443" s="110"/>
      <c r="CX1443" s="97"/>
    </row>
    <row r="1444" spans="70:102" s="96" customFormat="1">
      <c r="BR1444" s="110"/>
      <c r="CX1444" s="97"/>
    </row>
    <row r="1445" spans="70:102" s="96" customFormat="1">
      <c r="BR1445" s="110"/>
      <c r="CX1445" s="97"/>
    </row>
    <row r="1446" spans="70:102" s="96" customFormat="1">
      <c r="BR1446" s="110"/>
      <c r="CX1446" s="97"/>
    </row>
    <row r="1447" spans="70:102" s="96" customFormat="1">
      <c r="BR1447" s="110"/>
      <c r="CX1447" s="97"/>
    </row>
    <row r="1448" spans="70:102" s="96" customFormat="1">
      <c r="BR1448" s="110"/>
      <c r="CX1448" s="97"/>
    </row>
    <row r="1449" spans="70:102" s="96" customFormat="1">
      <c r="BR1449" s="110"/>
      <c r="CX1449" s="97"/>
    </row>
    <row r="1450" spans="70:102" s="96" customFormat="1">
      <c r="BR1450" s="110"/>
      <c r="CX1450" s="97"/>
    </row>
    <row r="1451" spans="70:102" s="96" customFormat="1">
      <c r="BR1451" s="110"/>
      <c r="CX1451" s="97"/>
    </row>
    <row r="1452" spans="70:102" s="96" customFormat="1">
      <c r="BR1452" s="110"/>
      <c r="CX1452" s="97"/>
    </row>
    <row r="1453" spans="70:102" s="96" customFormat="1">
      <c r="BR1453" s="110"/>
      <c r="CX1453" s="97"/>
    </row>
    <row r="1454" spans="70:102" s="96" customFormat="1">
      <c r="BR1454" s="110"/>
      <c r="CX1454" s="97"/>
    </row>
    <row r="1455" spans="70:102" s="96" customFormat="1">
      <c r="BR1455" s="110"/>
      <c r="CX1455" s="97"/>
    </row>
    <row r="1456" spans="70:102" s="96" customFormat="1">
      <c r="BR1456" s="110"/>
      <c r="CX1456" s="97"/>
    </row>
    <row r="1457" spans="70:102" s="96" customFormat="1">
      <c r="BR1457" s="110"/>
      <c r="CX1457" s="97"/>
    </row>
    <row r="1458" spans="70:102" s="96" customFormat="1">
      <c r="BR1458" s="110"/>
      <c r="CX1458" s="97"/>
    </row>
    <row r="1459" spans="70:102" s="96" customFormat="1">
      <c r="BR1459" s="110"/>
      <c r="CX1459" s="97"/>
    </row>
    <row r="1460" spans="70:102" s="96" customFormat="1">
      <c r="BR1460" s="110"/>
      <c r="CX1460" s="97"/>
    </row>
    <row r="1461" spans="70:102" s="96" customFormat="1">
      <c r="BR1461" s="110"/>
      <c r="CX1461" s="97"/>
    </row>
    <row r="1462" spans="70:102" s="96" customFormat="1">
      <c r="BR1462" s="110"/>
      <c r="CX1462" s="97"/>
    </row>
    <row r="1463" spans="70:102" s="96" customFormat="1">
      <c r="BR1463" s="110"/>
      <c r="CX1463" s="97"/>
    </row>
    <row r="1464" spans="70:102" s="96" customFormat="1">
      <c r="BR1464" s="110"/>
      <c r="CX1464" s="97"/>
    </row>
    <row r="1465" spans="70:102" s="96" customFormat="1">
      <c r="BR1465" s="110"/>
      <c r="CX1465" s="97"/>
    </row>
    <row r="1466" spans="70:102" s="96" customFormat="1">
      <c r="BR1466" s="110"/>
      <c r="CX1466" s="97"/>
    </row>
    <row r="1467" spans="70:102" s="96" customFormat="1">
      <c r="BR1467" s="110"/>
      <c r="CX1467" s="97"/>
    </row>
    <row r="1468" spans="70:102" s="96" customFormat="1">
      <c r="BR1468" s="110"/>
      <c r="CX1468" s="97"/>
    </row>
    <row r="1469" spans="70:102" s="96" customFormat="1">
      <c r="BR1469" s="110"/>
      <c r="CX1469" s="97"/>
    </row>
    <row r="1470" spans="70:102" s="96" customFormat="1">
      <c r="BR1470" s="110"/>
      <c r="CX1470" s="97"/>
    </row>
    <row r="1471" spans="70:102" s="96" customFormat="1">
      <c r="BR1471" s="110"/>
      <c r="CX1471" s="97"/>
    </row>
    <row r="1472" spans="70:102" s="96" customFormat="1">
      <c r="BR1472" s="110"/>
      <c r="CX1472" s="97"/>
    </row>
    <row r="1473" spans="70:102" s="96" customFormat="1">
      <c r="BR1473" s="110"/>
      <c r="CX1473" s="97"/>
    </row>
    <row r="1474" spans="70:102" s="96" customFormat="1">
      <c r="BR1474" s="110"/>
      <c r="CX1474" s="97"/>
    </row>
    <row r="1475" spans="70:102" s="96" customFormat="1">
      <c r="BR1475" s="110"/>
      <c r="CX1475" s="97"/>
    </row>
    <row r="1476" spans="70:102" s="96" customFormat="1">
      <c r="BR1476" s="110"/>
      <c r="CX1476" s="97"/>
    </row>
    <row r="1477" spans="70:102" s="96" customFormat="1">
      <c r="BR1477" s="110"/>
      <c r="CX1477" s="97"/>
    </row>
    <row r="1478" spans="70:102" s="96" customFormat="1">
      <c r="BR1478" s="110"/>
      <c r="CX1478" s="97"/>
    </row>
    <row r="1479" spans="70:102" s="96" customFormat="1">
      <c r="BR1479" s="110"/>
      <c r="CX1479" s="97"/>
    </row>
    <row r="1480" spans="70:102" s="96" customFormat="1">
      <c r="BR1480" s="110"/>
      <c r="CX1480" s="97"/>
    </row>
    <row r="1481" spans="70:102" s="96" customFormat="1">
      <c r="BR1481" s="110"/>
      <c r="CX1481" s="97"/>
    </row>
    <row r="1482" spans="70:102" s="96" customFormat="1">
      <c r="BR1482" s="110"/>
      <c r="CX1482" s="97"/>
    </row>
    <row r="1483" spans="70:102" s="96" customFormat="1">
      <c r="BR1483" s="110"/>
      <c r="CX1483" s="97"/>
    </row>
    <row r="1484" spans="70:102" s="96" customFormat="1">
      <c r="BR1484" s="110"/>
      <c r="CX1484" s="97"/>
    </row>
    <row r="1485" spans="70:102" s="96" customFormat="1">
      <c r="BR1485" s="110"/>
      <c r="CX1485" s="97"/>
    </row>
    <row r="1486" spans="70:102" s="96" customFormat="1">
      <c r="BR1486" s="110"/>
      <c r="CX1486" s="97"/>
    </row>
    <row r="1487" spans="70:102" s="96" customFormat="1">
      <c r="BR1487" s="110"/>
      <c r="CX1487" s="97"/>
    </row>
    <row r="1488" spans="70:102" s="96" customFormat="1">
      <c r="BR1488" s="110"/>
      <c r="CX1488" s="97"/>
    </row>
    <row r="1489" spans="70:102" s="96" customFormat="1">
      <c r="BR1489" s="110"/>
      <c r="CX1489" s="97"/>
    </row>
    <row r="1490" spans="70:102" s="96" customFormat="1">
      <c r="BR1490" s="110"/>
      <c r="CX1490" s="97"/>
    </row>
    <row r="1491" spans="70:102" s="96" customFormat="1">
      <c r="BR1491" s="110"/>
      <c r="CX1491" s="97"/>
    </row>
    <row r="1492" spans="70:102" s="96" customFormat="1">
      <c r="BR1492" s="110"/>
      <c r="CX1492" s="97"/>
    </row>
    <row r="1493" spans="70:102" s="96" customFormat="1">
      <c r="BR1493" s="110"/>
      <c r="CX1493" s="97"/>
    </row>
    <row r="1494" spans="70:102" s="96" customFormat="1">
      <c r="BR1494" s="110"/>
      <c r="CX1494" s="97"/>
    </row>
    <row r="1495" spans="70:102" s="96" customFormat="1">
      <c r="BR1495" s="110"/>
      <c r="CX1495" s="97"/>
    </row>
    <row r="1496" spans="70:102" s="96" customFormat="1">
      <c r="BR1496" s="110"/>
      <c r="CX1496" s="97"/>
    </row>
    <row r="1497" spans="70:102" s="96" customFormat="1">
      <c r="BR1497" s="110"/>
      <c r="CX1497" s="97"/>
    </row>
    <row r="1498" spans="70:102" s="96" customFormat="1">
      <c r="BR1498" s="110"/>
      <c r="CX1498" s="97"/>
    </row>
    <row r="1499" spans="70:102" s="96" customFormat="1">
      <c r="BR1499" s="110"/>
      <c r="CX1499" s="97"/>
    </row>
    <row r="1500" spans="70:102" s="96" customFormat="1">
      <c r="BR1500" s="110"/>
      <c r="CX1500" s="97"/>
    </row>
    <row r="1501" spans="70:102" s="96" customFormat="1">
      <c r="BR1501" s="110"/>
      <c r="CX1501" s="97"/>
    </row>
    <row r="1502" spans="70:102" s="96" customFormat="1">
      <c r="BR1502" s="110"/>
      <c r="CX1502" s="97"/>
    </row>
    <row r="1503" spans="70:102" s="96" customFormat="1">
      <c r="BR1503" s="110"/>
      <c r="CX1503" s="97"/>
    </row>
    <row r="1504" spans="70:102" s="96" customFormat="1">
      <c r="BR1504" s="110"/>
      <c r="CX1504" s="97"/>
    </row>
    <row r="1505" spans="70:102" s="96" customFormat="1">
      <c r="BR1505" s="110"/>
      <c r="CX1505" s="97"/>
    </row>
    <row r="1506" spans="70:102" s="96" customFormat="1">
      <c r="BR1506" s="110"/>
      <c r="CX1506" s="97"/>
    </row>
    <row r="1507" spans="70:102" s="96" customFormat="1">
      <c r="BR1507" s="110"/>
      <c r="CX1507" s="97"/>
    </row>
    <row r="1508" spans="70:102" s="96" customFormat="1">
      <c r="BR1508" s="110"/>
      <c r="CX1508" s="97"/>
    </row>
    <row r="1509" spans="70:102" s="96" customFormat="1">
      <c r="BR1509" s="110"/>
      <c r="CX1509" s="97"/>
    </row>
    <row r="1510" spans="70:102" s="96" customFormat="1">
      <c r="BR1510" s="110"/>
      <c r="CX1510" s="97"/>
    </row>
    <row r="1511" spans="70:102" s="96" customFormat="1">
      <c r="BR1511" s="110"/>
      <c r="CX1511" s="97"/>
    </row>
    <row r="1512" spans="70:102" s="96" customFormat="1">
      <c r="BR1512" s="110"/>
      <c r="CX1512" s="97"/>
    </row>
    <row r="1513" spans="70:102" s="96" customFormat="1">
      <c r="BR1513" s="110"/>
      <c r="CX1513" s="97"/>
    </row>
    <row r="1514" spans="70:102" s="96" customFormat="1">
      <c r="BR1514" s="110"/>
      <c r="CX1514" s="97"/>
    </row>
    <row r="1515" spans="70:102" s="96" customFormat="1">
      <c r="BR1515" s="110"/>
      <c r="CX1515" s="97"/>
    </row>
    <row r="1516" spans="70:102" s="96" customFormat="1">
      <c r="BR1516" s="110"/>
      <c r="CX1516" s="97"/>
    </row>
    <row r="1517" spans="70:102" s="96" customFormat="1">
      <c r="BR1517" s="110"/>
      <c r="CX1517" s="97"/>
    </row>
    <row r="1518" spans="70:102" s="96" customFormat="1">
      <c r="BR1518" s="110"/>
      <c r="CX1518" s="97"/>
    </row>
    <row r="1519" spans="70:102" s="96" customFormat="1">
      <c r="BR1519" s="110"/>
      <c r="CX1519" s="97"/>
    </row>
    <row r="1520" spans="70:102" s="96" customFormat="1">
      <c r="BR1520" s="110"/>
      <c r="CX1520" s="97"/>
    </row>
    <row r="1521" spans="70:102" s="96" customFormat="1">
      <c r="BR1521" s="110"/>
      <c r="CX1521" s="97"/>
    </row>
    <row r="1522" spans="70:102" s="96" customFormat="1">
      <c r="BR1522" s="110"/>
      <c r="CX1522" s="97"/>
    </row>
    <row r="1523" spans="70:102" s="96" customFormat="1">
      <c r="BR1523" s="110"/>
      <c r="CX1523" s="97"/>
    </row>
    <row r="1524" spans="70:102" s="96" customFormat="1">
      <c r="BR1524" s="110"/>
      <c r="CX1524" s="97"/>
    </row>
    <row r="1525" spans="70:102" s="96" customFormat="1">
      <c r="BR1525" s="110"/>
      <c r="CX1525" s="97"/>
    </row>
    <row r="1526" spans="70:102" s="96" customFormat="1">
      <c r="BR1526" s="110"/>
      <c r="CX1526" s="97"/>
    </row>
    <row r="1527" spans="70:102" s="96" customFormat="1">
      <c r="BR1527" s="110"/>
      <c r="CX1527" s="97"/>
    </row>
    <row r="1528" spans="70:102" s="96" customFormat="1">
      <c r="BR1528" s="110"/>
      <c r="CX1528" s="97"/>
    </row>
    <row r="1529" spans="70:102" s="96" customFormat="1">
      <c r="BR1529" s="110"/>
      <c r="CX1529" s="97"/>
    </row>
    <row r="1530" spans="70:102" s="96" customFormat="1">
      <c r="BR1530" s="110"/>
      <c r="CX1530" s="97"/>
    </row>
    <row r="1531" spans="70:102" s="96" customFormat="1">
      <c r="BR1531" s="110"/>
      <c r="CX1531" s="97"/>
    </row>
    <row r="1532" spans="70:102" s="96" customFormat="1">
      <c r="BR1532" s="110"/>
      <c r="CX1532" s="97"/>
    </row>
    <row r="1533" spans="70:102" s="96" customFormat="1">
      <c r="BR1533" s="110"/>
      <c r="CX1533" s="97"/>
    </row>
    <row r="1534" spans="70:102" s="96" customFormat="1">
      <c r="BR1534" s="110"/>
      <c r="CX1534" s="97"/>
    </row>
    <row r="1535" spans="70:102" s="96" customFormat="1">
      <c r="BR1535" s="110"/>
      <c r="CX1535" s="97"/>
    </row>
    <row r="1536" spans="70:102" s="96" customFormat="1">
      <c r="BR1536" s="110"/>
      <c r="CX1536" s="97"/>
    </row>
    <row r="1537" spans="70:102" s="96" customFormat="1">
      <c r="BR1537" s="110"/>
      <c r="CX1537" s="97"/>
    </row>
    <row r="1538" spans="70:102" s="96" customFormat="1">
      <c r="BR1538" s="110"/>
      <c r="CX1538" s="97"/>
    </row>
    <row r="1539" spans="70:102" s="96" customFormat="1">
      <c r="BR1539" s="110"/>
      <c r="CX1539" s="97"/>
    </row>
    <row r="1540" spans="70:102" s="96" customFormat="1">
      <c r="BR1540" s="110"/>
      <c r="CX1540" s="97"/>
    </row>
    <row r="1541" spans="70:102" s="96" customFormat="1">
      <c r="BR1541" s="110"/>
      <c r="CX1541" s="97"/>
    </row>
    <row r="1542" spans="70:102" s="96" customFormat="1">
      <c r="BR1542" s="110"/>
      <c r="CX1542" s="97"/>
    </row>
    <row r="1543" spans="70:102" s="96" customFormat="1">
      <c r="BR1543" s="110"/>
      <c r="CX1543" s="97"/>
    </row>
    <row r="1544" spans="70:102" s="96" customFormat="1">
      <c r="BR1544" s="110"/>
      <c r="CX1544" s="97"/>
    </row>
    <row r="1545" spans="70:102" s="96" customFormat="1">
      <c r="BR1545" s="110"/>
      <c r="CX1545" s="97"/>
    </row>
    <row r="1546" spans="70:102" s="96" customFormat="1">
      <c r="BR1546" s="110"/>
      <c r="CX1546" s="97"/>
    </row>
    <row r="1547" spans="70:102" s="96" customFormat="1">
      <c r="BR1547" s="110"/>
      <c r="CX1547" s="97"/>
    </row>
    <row r="1548" spans="70:102" s="96" customFormat="1">
      <c r="BR1548" s="110"/>
      <c r="CX1548" s="97"/>
    </row>
    <row r="1549" spans="70:102" s="96" customFormat="1">
      <c r="BR1549" s="110"/>
      <c r="CX1549" s="97"/>
    </row>
    <row r="1550" spans="70:102" s="96" customFormat="1">
      <c r="BR1550" s="110"/>
      <c r="CX1550" s="97"/>
    </row>
    <row r="1551" spans="70:102" s="96" customFormat="1">
      <c r="BR1551" s="110"/>
      <c r="CX1551" s="97"/>
    </row>
    <row r="1552" spans="70:102" s="96" customFormat="1">
      <c r="BR1552" s="110"/>
      <c r="CX1552" s="97"/>
    </row>
    <row r="1553" spans="70:102" s="96" customFormat="1">
      <c r="BR1553" s="110"/>
      <c r="CX1553" s="97"/>
    </row>
    <row r="1554" spans="70:102" s="96" customFormat="1">
      <c r="BR1554" s="110"/>
      <c r="CX1554" s="97"/>
    </row>
    <row r="1555" spans="70:102" s="96" customFormat="1">
      <c r="BR1555" s="110"/>
      <c r="CX1555" s="97"/>
    </row>
    <row r="1556" spans="70:102" s="96" customFormat="1">
      <c r="BR1556" s="110"/>
      <c r="CX1556" s="97"/>
    </row>
    <row r="1557" spans="70:102" s="96" customFormat="1">
      <c r="BR1557" s="110"/>
      <c r="CX1557" s="97"/>
    </row>
    <row r="1558" spans="70:102" s="96" customFormat="1">
      <c r="BR1558" s="110"/>
      <c r="CX1558" s="97"/>
    </row>
    <row r="1559" spans="70:102" s="96" customFormat="1">
      <c r="BR1559" s="110"/>
      <c r="CX1559" s="97"/>
    </row>
    <row r="1560" spans="70:102" s="96" customFormat="1">
      <c r="BR1560" s="110"/>
      <c r="CX1560" s="97"/>
    </row>
    <row r="1561" spans="70:102" s="96" customFormat="1">
      <c r="BR1561" s="110"/>
      <c r="CX1561" s="97"/>
    </row>
    <row r="1562" spans="70:102" s="96" customFormat="1">
      <c r="BR1562" s="110"/>
      <c r="CX1562" s="97"/>
    </row>
    <row r="1563" spans="70:102" s="96" customFormat="1">
      <c r="BR1563" s="110"/>
      <c r="CX1563" s="97"/>
    </row>
    <row r="1564" spans="70:102" s="96" customFormat="1">
      <c r="BR1564" s="110"/>
      <c r="CX1564" s="97"/>
    </row>
    <row r="1565" spans="70:102" s="96" customFormat="1">
      <c r="BR1565" s="110"/>
      <c r="CX1565" s="97"/>
    </row>
    <row r="1566" spans="70:102" s="96" customFormat="1">
      <c r="BR1566" s="110"/>
      <c r="CX1566" s="97"/>
    </row>
    <row r="1567" spans="70:102" s="96" customFormat="1">
      <c r="BR1567" s="110"/>
      <c r="CX1567" s="97"/>
    </row>
    <row r="1568" spans="70:102" s="96" customFormat="1">
      <c r="BR1568" s="110"/>
      <c r="CX1568" s="97"/>
    </row>
    <row r="1569" spans="70:102" s="96" customFormat="1">
      <c r="BR1569" s="110"/>
      <c r="CX1569" s="97"/>
    </row>
    <row r="1570" spans="70:102" s="96" customFormat="1">
      <c r="BR1570" s="110"/>
      <c r="CX1570" s="97"/>
    </row>
    <row r="1571" spans="70:102" s="96" customFormat="1">
      <c r="BR1571" s="110"/>
      <c r="CX1571" s="97"/>
    </row>
    <row r="1572" spans="70:102" s="96" customFormat="1">
      <c r="BR1572" s="110"/>
      <c r="CX1572" s="97"/>
    </row>
    <row r="1573" spans="70:102" s="96" customFormat="1">
      <c r="BR1573" s="110"/>
      <c r="CX1573" s="97"/>
    </row>
    <row r="1574" spans="70:102" s="96" customFormat="1">
      <c r="BR1574" s="110"/>
      <c r="CX1574" s="97"/>
    </row>
    <row r="1575" spans="70:102" s="96" customFormat="1">
      <c r="BR1575" s="110"/>
      <c r="CX1575" s="97"/>
    </row>
    <row r="1576" spans="70:102" s="96" customFormat="1">
      <c r="BR1576" s="110"/>
      <c r="CX1576" s="97"/>
    </row>
    <row r="1577" spans="70:102" s="96" customFormat="1">
      <c r="BR1577" s="110"/>
      <c r="CX1577" s="97"/>
    </row>
    <row r="1578" spans="70:102" s="96" customFormat="1">
      <c r="BR1578" s="110"/>
      <c r="CX1578" s="97"/>
    </row>
    <row r="1579" spans="70:102" s="96" customFormat="1">
      <c r="BR1579" s="110"/>
      <c r="CX1579" s="97"/>
    </row>
    <row r="1580" spans="70:102" s="96" customFormat="1">
      <c r="BR1580" s="110"/>
      <c r="CX1580" s="97"/>
    </row>
    <row r="1581" spans="70:102" s="96" customFormat="1">
      <c r="BR1581" s="110"/>
      <c r="CX1581" s="97"/>
    </row>
    <row r="1582" spans="70:102" s="96" customFormat="1">
      <c r="BR1582" s="110"/>
      <c r="CX1582" s="97"/>
    </row>
    <row r="1583" spans="70:102" s="96" customFormat="1">
      <c r="BR1583" s="110"/>
      <c r="CX1583" s="97"/>
    </row>
    <row r="1584" spans="70:102" s="96" customFormat="1">
      <c r="BR1584" s="110"/>
      <c r="CX1584" s="97"/>
    </row>
    <row r="1585" spans="70:102" s="96" customFormat="1">
      <c r="BR1585" s="110"/>
      <c r="CX1585" s="97"/>
    </row>
    <row r="1586" spans="70:102" s="96" customFormat="1">
      <c r="BR1586" s="110"/>
      <c r="CX1586" s="97"/>
    </row>
    <row r="1587" spans="70:102" s="96" customFormat="1">
      <c r="BR1587" s="110"/>
      <c r="CX1587" s="97"/>
    </row>
    <row r="1588" spans="70:102" s="96" customFormat="1">
      <c r="BR1588" s="110"/>
      <c r="CX1588" s="97"/>
    </row>
    <row r="1589" spans="70:102" s="96" customFormat="1">
      <c r="BR1589" s="110"/>
      <c r="CX1589" s="97"/>
    </row>
    <row r="1590" spans="70:102" s="96" customFormat="1">
      <c r="BR1590" s="110"/>
      <c r="CX1590" s="97"/>
    </row>
    <row r="1591" spans="70:102" s="96" customFormat="1">
      <c r="BR1591" s="110"/>
      <c r="CX1591" s="97"/>
    </row>
    <row r="1592" spans="70:102" s="96" customFormat="1">
      <c r="BR1592" s="110"/>
      <c r="CX1592" s="97"/>
    </row>
    <row r="1593" spans="70:102" s="96" customFormat="1">
      <c r="BR1593" s="110"/>
      <c r="CX1593" s="97"/>
    </row>
    <row r="1594" spans="70:102" s="96" customFormat="1">
      <c r="BR1594" s="110"/>
      <c r="CX1594" s="97"/>
    </row>
    <row r="1595" spans="70:102" s="96" customFormat="1">
      <c r="BR1595" s="110"/>
      <c r="CX1595" s="97"/>
    </row>
    <row r="1596" spans="70:102" s="96" customFormat="1">
      <c r="BR1596" s="110"/>
      <c r="CX1596" s="97"/>
    </row>
    <row r="1597" spans="70:102" s="96" customFormat="1">
      <c r="BR1597" s="110"/>
      <c r="CX1597" s="97"/>
    </row>
    <row r="1598" spans="70:102" s="96" customFormat="1">
      <c r="BR1598" s="110"/>
      <c r="CX1598" s="97"/>
    </row>
    <row r="1599" spans="70:102" s="96" customFormat="1">
      <c r="BR1599" s="110"/>
      <c r="CX1599" s="97"/>
    </row>
    <row r="1600" spans="70:102" s="96" customFormat="1">
      <c r="BR1600" s="110"/>
      <c r="CX1600" s="97"/>
    </row>
    <row r="1601" spans="70:102" s="96" customFormat="1">
      <c r="BR1601" s="110"/>
      <c r="CX1601" s="97"/>
    </row>
    <row r="1602" spans="70:102" s="96" customFormat="1">
      <c r="BR1602" s="110"/>
      <c r="CX1602" s="97"/>
    </row>
    <row r="1603" spans="70:102" s="96" customFormat="1">
      <c r="BR1603" s="110"/>
      <c r="CX1603" s="97"/>
    </row>
    <row r="1604" spans="70:102" s="96" customFormat="1">
      <c r="BR1604" s="110"/>
      <c r="CX1604" s="97"/>
    </row>
    <row r="1605" spans="70:102" s="96" customFormat="1">
      <c r="BR1605" s="110"/>
      <c r="CX1605" s="97"/>
    </row>
    <row r="1606" spans="70:102" s="96" customFormat="1">
      <c r="BR1606" s="110"/>
      <c r="CX1606" s="97"/>
    </row>
    <row r="1607" spans="70:102" s="96" customFormat="1">
      <c r="BR1607" s="110"/>
      <c r="CX1607" s="97"/>
    </row>
    <row r="1608" spans="70:102" s="96" customFormat="1">
      <c r="BR1608" s="110"/>
      <c r="CX1608" s="97"/>
    </row>
    <row r="1609" spans="70:102" s="96" customFormat="1">
      <c r="BR1609" s="110"/>
      <c r="CX1609" s="97"/>
    </row>
    <row r="1610" spans="70:102" s="96" customFormat="1">
      <c r="BR1610" s="110"/>
      <c r="CX1610" s="97"/>
    </row>
    <row r="1611" spans="70:102" s="96" customFormat="1">
      <c r="BR1611" s="110"/>
      <c r="CX1611" s="97"/>
    </row>
    <row r="1612" spans="70:102" s="96" customFormat="1">
      <c r="BR1612" s="110"/>
      <c r="CX1612" s="97"/>
    </row>
    <row r="1613" spans="70:102" s="96" customFormat="1">
      <c r="BR1613" s="110"/>
      <c r="CX1613" s="97"/>
    </row>
    <row r="1614" spans="70:102" s="96" customFormat="1">
      <c r="BR1614" s="110"/>
      <c r="CX1614" s="97"/>
    </row>
    <row r="1615" spans="70:102" s="96" customFormat="1">
      <c r="BR1615" s="110"/>
      <c r="CX1615" s="97"/>
    </row>
    <row r="1616" spans="70:102" s="96" customFormat="1">
      <c r="BR1616" s="110"/>
      <c r="CX1616" s="97"/>
    </row>
    <row r="1617" spans="70:102" s="96" customFormat="1">
      <c r="BR1617" s="110"/>
      <c r="CX1617" s="97"/>
    </row>
    <row r="1618" spans="70:102" s="96" customFormat="1">
      <c r="BR1618" s="110"/>
      <c r="CX1618" s="97"/>
    </row>
    <row r="1619" spans="70:102" s="96" customFormat="1">
      <c r="BR1619" s="110"/>
      <c r="CX1619" s="97"/>
    </row>
    <row r="1620" spans="70:102" s="96" customFormat="1">
      <c r="BR1620" s="110"/>
      <c r="CX1620" s="97"/>
    </row>
    <row r="1621" spans="70:102" s="96" customFormat="1">
      <c r="BR1621" s="110"/>
      <c r="CX1621" s="97"/>
    </row>
    <row r="1622" spans="70:102" s="96" customFormat="1">
      <c r="BR1622" s="110"/>
      <c r="CX1622" s="97"/>
    </row>
    <row r="1623" spans="70:102" s="96" customFormat="1">
      <c r="BR1623" s="110"/>
      <c r="CX1623" s="97"/>
    </row>
    <row r="1624" spans="70:102" s="96" customFormat="1">
      <c r="BR1624" s="110"/>
      <c r="CX1624" s="97"/>
    </row>
    <row r="1625" spans="70:102" s="96" customFormat="1">
      <c r="BR1625" s="110"/>
      <c r="CX1625" s="97"/>
    </row>
    <row r="1626" spans="70:102" s="96" customFormat="1">
      <c r="BR1626" s="110"/>
      <c r="CX1626" s="97"/>
    </row>
    <row r="1627" spans="70:102" s="96" customFormat="1">
      <c r="BR1627" s="110"/>
      <c r="CX1627" s="97"/>
    </row>
    <row r="1628" spans="70:102" s="96" customFormat="1">
      <c r="BR1628" s="110"/>
      <c r="CX1628" s="97"/>
    </row>
    <row r="1629" spans="70:102" s="96" customFormat="1">
      <c r="BR1629" s="110"/>
      <c r="CX1629" s="97"/>
    </row>
    <row r="1630" spans="70:102" s="96" customFormat="1">
      <c r="BR1630" s="110"/>
      <c r="CX1630" s="97"/>
    </row>
    <row r="1631" spans="70:102" s="96" customFormat="1">
      <c r="BR1631" s="110"/>
      <c r="CX1631" s="97"/>
    </row>
    <row r="1632" spans="70:102" s="96" customFormat="1">
      <c r="BR1632" s="110"/>
      <c r="CX1632" s="97"/>
    </row>
    <row r="1633" spans="70:102" s="96" customFormat="1">
      <c r="BR1633" s="110"/>
      <c r="CX1633" s="97"/>
    </row>
    <row r="1634" spans="70:102" s="96" customFormat="1">
      <c r="BR1634" s="110"/>
      <c r="CX1634" s="97"/>
    </row>
    <row r="1635" spans="70:102" s="96" customFormat="1">
      <c r="BR1635" s="110"/>
      <c r="CX1635" s="97"/>
    </row>
    <row r="1636" spans="70:102" s="96" customFormat="1">
      <c r="BR1636" s="110"/>
      <c r="CX1636" s="97"/>
    </row>
    <row r="1637" spans="70:102" s="96" customFormat="1">
      <c r="BR1637" s="110"/>
      <c r="CX1637" s="97"/>
    </row>
    <row r="1638" spans="70:102" s="96" customFormat="1">
      <c r="BR1638" s="110"/>
      <c r="CX1638" s="97"/>
    </row>
    <row r="1639" spans="70:102" s="96" customFormat="1">
      <c r="BR1639" s="110"/>
      <c r="CX1639" s="97"/>
    </row>
    <row r="1640" spans="70:102" s="96" customFormat="1">
      <c r="BR1640" s="110"/>
      <c r="CX1640" s="97"/>
    </row>
    <row r="1641" spans="70:102" s="96" customFormat="1">
      <c r="BR1641" s="110"/>
      <c r="CX1641" s="97"/>
    </row>
    <row r="1642" spans="70:102" s="96" customFormat="1">
      <c r="BR1642" s="110"/>
      <c r="CX1642" s="97"/>
    </row>
    <row r="1643" spans="70:102" s="96" customFormat="1">
      <c r="BR1643" s="110"/>
      <c r="CX1643" s="97"/>
    </row>
    <row r="1644" spans="70:102" s="96" customFormat="1">
      <c r="BR1644" s="110"/>
      <c r="CX1644" s="97"/>
    </row>
    <row r="1645" spans="70:102" s="96" customFormat="1">
      <c r="BR1645" s="110"/>
      <c r="CX1645" s="97"/>
    </row>
    <row r="1646" spans="70:102" s="96" customFormat="1">
      <c r="BR1646" s="110"/>
      <c r="CX1646" s="97"/>
    </row>
    <row r="1647" spans="70:102" s="96" customFormat="1">
      <c r="BR1647" s="110"/>
      <c r="CX1647" s="97"/>
    </row>
    <row r="1648" spans="70:102" s="96" customFormat="1">
      <c r="BR1648" s="110"/>
      <c r="CX1648" s="97"/>
    </row>
    <row r="1649" spans="70:102" s="96" customFormat="1">
      <c r="BR1649" s="110"/>
      <c r="CX1649" s="97"/>
    </row>
    <row r="1650" spans="70:102" s="96" customFormat="1">
      <c r="BR1650" s="110"/>
      <c r="CX1650" s="97"/>
    </row>
    <row r="1651" spans="70:102" s="96" customFormat="1">
      <c r="BR1651" s="110"/>
      <c r="CX1651" s="97"/>
    </row>
    <row r="1652" spans="70:102" s="96" customFormat="1">
      <c r="BR1652" s="110"/>
      <c r="CX1652" s="97"/>
    </row>
    <row r="1653" spans="70:102" s="96" customFormat="1">
      <c r="BR1653" s="110"/>
      <c r="CX1653" s="97"/>
    </row>
    <row r="1654" spans="70:102" s="96" customFormat="1">
      <c r="BR1654" s="110"/>
      <c r="CX1654" s="97"/>
    </row>
    <row r="1655" spans="70:102" s="96" customFormat="1">
      <c r="BR1655" s="110"/>
      <c r="CX1655" s="97"/>
    </row>
    <row r="1656" spans="70:102" s="96" customFormat="1">
      <c r="BR1656" s="110"/>
      <c r="CX1656" s="97"/>
    </row>
    <row r="1657" spans="70:102" s="96" customFormat="1">
      <c r="BR1657" s="110"/>
      <c r="CX1657" s="97"/>
    </row>
    <row r="1658" spans="70:102" s="96" customFormat="1">
      <c r="BR1658" s="110"/>
      <c r="CX1658" s="97"/>
    </row>
    <row r="1659" spans="70:102" s="96" customFormat="1">
      <c r="BR1659" s="110"/>
      <c r="CX1659" s="97"/>
    </row>
    <row r="1660" spans="70:102" s="96" customFormat="1">
      <c r="BR1660" s="110"/>
      <c r="CX1660" s="97"/>
    </row>
    <row r="1661" spans="70:102" s="96" customFormat="1">
      <c r="BR1661" s="110"/>
      <c r="CX1661" s="97"/>
    </row>
    <row r="1662" spans="70:102" s="96" customFormat="1">
      <c r="BR1662" s="110"/>
      <c r="CX1662" s="97"/>
    </row>
    <row r="1663" spans="70:102" s="96" customFormat="1">
      <c r="BR1663" s="110"/>
      <c r="CX1663" s="97"/>
    </row>
    <row r="1664" spans="70:102" s="96" customFormat="1">
      <c r="BR1664" s="110"/>
      <c r="CX1664" s="97"/>
    </row>
    <row r="1665" spans="70:102" s="96" customFormat="1">
      <c r="BR1665" s="110"/>
      <c r="CX1665" s="97"/>
    </row>
    <row r="1666" spans="70:102" s="96" customFormat="1">
      <c r="BR1666" s="110"/>
      <c r="CX1666" s="97"/>
    </row>
    <row r="1667" spans="70:102" s="96" customFormat="1">
      <c r="BR1667" s="110"/>
      <c r="CX1667" s="97"/>
    </row>
    <row r="1668" spans="70:102" s="96" customFormat="1">
      <c r="BR1668" s="110"/>
      <c r="CX1668" s="97"/>
    </row>
    <row r="1669" spans="70:102" s="96" customFormat="1">
      <c r="BR1669" s="110"/>
      <c r="CX1669" s="97"/>
    </row>
    <row r="1670" spans="70:102" s="96" customFormat="1">
      <c r="BR1670" s="110"/>
      <c r="CX1670" s="97"/>
    </row>
    <row r="1671" spans="70:102" s="96" customFormat="1">
      <c r="BR1671" s="110"/>
      <c r="CX1671" s="97"/>
    </row>
    <row r="1672" spans="70:102" s="96" customFormat="1">
      <c r="BR1672" s="110"/>
      <c r="CX1672" s="97"/>
    </row>
    <row r="1673" spans="70:102" s="96" customFormat="1">
      <c r="BR1673" s="110"/>
      <c r="CX1673" s="97"/>
    </row>
    <row r="1674" spans="70:102" s="96" customFormat="1">
      <c r="BR1674" s="110"/>
      <c r="CX1674" s="97"/>
    </row>
    <row r="1675" spans="70:102" s="96" customFormat="1">
      <c r="BR1675" s="110"/>
      <c r="CX1675" s="97"/>
    </row>
    <row r="1676" spans="70:102" s="96" customFormat="1">
      <c r="BR1676" s="110"/>
      <c r="CX1676" s="97"/>
    </row>
    <row r="1677" spans="70:102" s="96" customFormat="1">
      <c r="BR1677" s="110"/>
      <c r="CX1677" s="97"/>
    </row>
    <row r="1678" spans="70:102" s="96" customFormat="1">
      <c r="BR1678" s="110"/>
      <c r="CX1678" s="97"/>
    </row>
    <row r="1679" spans="70:102" s="96" customFormat="1">
      <c r="BR1679" s="110"/>
      <c r="CX1679" s="97"/>
    </row>
    <row r="1680" spans="70:102" s="96" customFormat="1">
      <c r="BR1680" s="110"/>
      <c r="CX1680" s="97"/>
    </row>
    <row r="1681" spans="70:102" s="96" customFormat="1">
      <c r="BR1681" s="110"/>
      <c r="CX1681" s="97"/>
    </row>
    <row r="1682" spans="70:102" s="96" customFormat="1">
      <c r="BR1682" s="110"/>
      <c r="CX1682" s="97"/>
    </row>
    <row r="1683" spans="70:102" s="96" customFormat="1">
      <c r="BR1683" s="110"/>
      <c r="CX1683" s="97"/>
    </row>
    <row r="1684" spans="70:102" s="96" customFormat="1">
      <c r="BR1684" s="110"/>
      <c r="CX1684" s="97"/>
    </row>
    <row r="1685" spans="70:102" s="96" customFormat="1">
      <c r="BR1685" s="110"/>
      <c r="CX1685" s="97"/>
    </row>
    <row r="1686" spans="70:102" s="96" customFormat="1">
      <c r="BR1686" s="110"/>
      <c r="CX1686" s="97"/>
    </row>
    <row r="1687" spans="70:102" s="96" customFormat="1">
      <c r="BR1687" s="110"/>
      <c r="CX1687" s="97"/>
    </row>
    <row r="1688" spans="70:102" s="96" customFormat="1">
      <c r="BR1688" s="110"/>
      <c r="CX1688" s="97"/>
    </row>
    <row r="1689" spans="70:102" s="96" customFormat="1">
      <c r="BR1689" s="110"/>
      <c r="CX1689" s="97"/>
    </row>
    <row r="1690" spans="70:102" s="96" customFormat="1">
      <c r="BR1690" s="110"/>
      <c r="CX1690" s="97"/>
    </row>
    <row r="1691" spans="70:102" s="96" customFormat="1">
      <c r="BR1691" s="110"/>
      <c r="CX1691" s="97"/>
    </row>
    <row r="1692" spans="70:102" s="96" customFormat="1">
      <c r="BR1692" s="110"/>
      <c r="CX1692" s="97"/>
    </row>
    <row r="1693" spans="70:102" s="96" customFormat="1">
      <c r="BR1693" s="110"/>
      <c r="CX1693" s="97"/>
    </row>
    <row r="1694" spans="70:102" s="96" customFormat="1">
      <c r="BR1694" s="110"/>
      <c r="CX1694" s="97"/>
    </row>
    <row r="1695" spans="70:102" s="96" customFormat="1">
      <c r="BR1695" s="110"/>
      <c r="CX1695" s="97"/>
    </row>
    <row r="1696" spans="70:102" s="96" customFormat="1">
      <c r="BR1696" s="110"/>
      <c r="CX1696" s="97"/>
    </row>
    <row r="1697" spans="70:102" s="96" customFormat="1">
      <c r="BR1697" s="110"/>
      <c r="CX1697" s="97"/>
    </row>
    <row r="1698" spans="70:102" s="96" customFormat="1">
      <c r="BR1698" s="110"/>
      <c r="CX1698" s="97"/>
    </row>
    <row r="1699" spans="70:102" s="96" customFormat="1">
      <c r="BR1699" s="110"/>
      <c r="CX1699" s="97"/>
    </row>
    <row r="1700" spans="70:102" s="96" customFormat="1">
      <c r="BR1700" s="110"/>
      <c r="CX1700" s="97"/>
    </row>
    <row r="1701" spans="70:102" s="96" customFormat="1">
      <c r="BR1701" s="110"/>
      <c r="CX1701" s="97"/>
    </row>
    <row r="1702" spans="70:102" s="96" customFormat="1">
      <c r="BR1702" s="110"/>
      <c r="CX1702" s="97"/>
    </row>
    <row r="1703" spans="70:102" s="96" customFormat="1">
      <c r="BR1703" s="110"/>
      <c r="CX1703" s="97"/>
    </row>
    <row r="1704" spans="70:102" s="96" customFormat="1">
      <c r="BR1704" s="110"/>
      <c r="CX1704" s="97"/>
    </row>
    <row r="1705" spans="70:102" s="96" customFormat="1">
      <c r="BR1705" s="110"/>
      <c r="CX1705" s="97"/>
    </row>
    <row r="1706" spans="70:102" s="96" customFormat="1">
      <c r="BR1706" s="110"/>
      <c r="CX1706" s="97"/>
    </row>
    <row r="1707" spans="70:102" s="96" customFormat="1">
      <c r="BR1707" s="110"/>
      <c r="CX1707" s="97"/>
    </row>
    <row r="1708" spans="70:102" s="96" customFormat="1">
      <c r="BR1708" s="110"/>
      <c r="CX1708" s="97"/>
    </row>
    <row r="1709" spans="70:102" s="96" customFormat="1">
      <c r="BR1709" s="110"/>
      <c r="CX1709" s="97"/>
    </row>
    <row r="1710" spans="70:102" s="96" customFormat="1">
      <c r="BR1710" s="110"/>
      <c r="CX1710" s="97"/>
    </row>
    <row r="1711" spans="70:102" s="96" customFormat="1">
      <c r="BR1711" s="110"/>
      <c r="CX1711" s="97"/>
    </row>
    <row r="1712" spans="70:102" s="96" customFormat="1">
      <c r="BR1712" s="110"/>
      <c r="CX1712" s="97"/>
    </row>
    <row r="1713" spans="70:102" s="96" customFormat="1">
      <c r="BR1713" s="110"/>
      <c r="CX1713" s="97"/>
    </row>
    <row r="1714" spans="70:102" s="96" customFormat="1">
      <c r="BR1714" s="110"/>
      <c r="CX1714" s="97"/>
    </row>
    <row r="1715" spans="70:102" s="96" customFormat="1">
      <c r="BR1715" s="110"/>
      <c r="CX1715" s="97"/>
    </row>
    <row r="1716" spans="70:102" s="96" customFormat="1">
      <c r="BR1716" s="110"/>
      <c r="CX1716" s="97"/>
    </row>
    <row r="1717" spans="70:102" s="96" customFormat="1">
      <c r="BR1717" s="110"/>
      <c r="CX1717" s="97"/>
    </row>
    <row r="1718" spans="70:102" s="96" customFormat="1">
      <c r="BR1718" s="110"/>
      <c r="CX1718" s="97"/>
    </row>
    <row r="1719" spans="70:102" s="96" customFormat="1">
      <c r="BR1719" s="110"/>
      <c r="CX1719" s="97"/>
    </row>
    <row r="1720" spans="70:102" s="96" customFormat="1">
      <c r="BR1720" s="110"/>
      <c r="CX1720" s="97"/>
    </row>
    <row r="1721" spans="70:102" s="96" customFormat="1">
      <c r="BR1721" s="110"/>
      <c r="CX1721" s="97"/>
    </row>
    <row r="1722" spans="70:102" s="96" customFormat="1">
      <c r="BR1722" s="110"/>
      <c r="CX1722" s="97"/>
    </row>
    <row r="1723" spans="70:102" s="96" customFormat="1">
      <c r="BR1723" s="110"/>
      <c r="CX1723" s="97"/>
    </row>
    <row r="1724" spans="70:102" s="96" customFormat="1">
      <c r="BR1724" s="110"/>
      <c r="CX1724" s="97"/>
    </row>
    <row r="1725" spans="70:102" s="96" customFormat="1">
      <c r="BR1725" s="110"/>
      <c r="CX1725" s="97"/>
    </row>
    <row r="1726" spans="70:102" s="96" customFormat="1">
      <c r="BR1726" s="110"/>
      <c r="CX1726" s="97"/>
    </row>
    <row r="1727" spans="70:102" s="96" customFormat="1">
      <c r="BR1727" s="110"/>
      <c r="CX1727" s="97"/>
    </row>
    <row r="1728" spans="70:102" s="96" customFormat="1">
      <c r="BR1728" s="110"/>
      <c r="CX1728" s="97"/>
    </row>
    <row r="1729" spans="70:102" s="96" customFormat="1">
      <c r="BR1729" s="110"/>
      <c r="CX1729" s="97"/>
    </row>
    <row r="1730" spans="70:102" s="96" customFormat="1">
      <c r="BR1730" s="110"/>
      <c r="CX1730" s="97"/>
    </row>
    <row r="1731" spans="70:102" s="96" customFormat="1">
      <c r="BR1731" s="110"/>
      <c r="CX1731" s="97"/>
    </row>
    <row r="1732" spans="70:102" s="96" customFormat="1">
      <c r="BR1732" s="110"/>
      <c r="CX1732" s="97"/>
    </row>
    <row r="1733" spans="70:102" s="96" customFormat="1">
      <c r="BR1733" s="110"/>
      <c r="CX1733" s="97"/>
    </row>
    <row r="1734" spans="70:102" s="96" customFormat="1">
      <c r="BR1734" s="110"/>
      <c r="CX1734" s="97"/>
    </row>
    <row r="1735" spans="70:102" s="96" customFormat="1">
      <c r="BR1735" s="110"/>
      <c r="CX1735" s="97"/>
    </row>
    <row r="1736" spans="70:102" s="96" customFormat="1">
      <c r="BR1736" s="110"/>
      <c r="CX1736" s="97"/>
    </row>
    <row r="1737" spans="70:102" s="96" customFormat="1">
      <c r="BR1737" s="110"/>
      <c r="CX1737" s="97"/>
    </row>
    <row r="1738" spans="70:102" s="96" customFormat="1">
      <c r="BR1738" s="110"/>
      <c r="CX1738" s="97"/>
    </row>
    <row r="1739" spans="70:102" s="96" customFormat="1">
      <c r="BR1739" s="110"/>
      <c r="CX1739" s="97"/>
    </row>
    <row r="1740" spans="70:102" s="96" customFormat="1">
      <c r="BR1740" s="110"/>
      <c r="CX1740" s="97"/>
    </row>
    <row r="1741" spans="70:102" s="96" customFormat="1">
      <c r="BR1741" s="110"/>
      <c r="CX1741" s="97"/>
    </row>
    <row r="1742" spans="70:102" s="96" customFormat="1">
      <c r="BR1742" s="110"/>
      <c r="CX1742" s="97"/>
    </row>
    <row r="1743" spans="70:102" s="96" customFormat="1">
      <c r="BR1743" s="110"/>
      <c r="CX1743" s="97"/>
    </row>
    <row r="1744" spans="70:102" s="96" customFormat="1">
      <c r="BR1744" s="110"/>
      <c r="CX1744" s="97"/>
    </row>
    <row r="1745" spans="70:102" s="96" customFormat="1">
      <c r="BR1745" s="110"/>
      <c r="CX1745" s="97"/>
    </row>
    <row r="1746" spans="70:102" s="96" customFormat="1">
      <c r="BR1746" s="110"/>
      <c r="CX1746" s="97"/>
    </row>
    <row r="1747" spans="70:102" s="96" customFormat="1">
      <c r="BR1747" s="110"/>
      <c r="CX1747" s="97"/>
    </row>
    <row r="1748" spans="70:102" s="96" customFormat="1">
      <c r="BR1748" s="110"/>
      <c r="CX1748" s="97"/>
    </row>
    <row r="1749" spans="70:102" s="96" customFormat="1">
      <c r="BR1749" s="110"/>
      <c r="CX1749" s="97"/>
    </row>
    <row r="1750" spans="70:102" s="96" customFormat="1">
      <c r="BR1750" s="110"/>
      <c r="CX1750" s="97"/>
    </row>
    <row r="1751" spans="70:102" s="96" customFormat="1">
      <c r="BR1751" s="110"/>
      <c r="CX1751" s="97"/>
    </row>
    <row r="1752" spans="70:102" s="96" customFormat="1">
      <c r="BR1752" s="110"/>
      <c r="CX1752" s="97"/>
    </row>
    <row r="1753" spans="70:102" s="96" customFormat="1">
      <c r="BR1753" s="110"/>
      <c r="CX1753" s="97"/>
    </row>
    <row r="1754" spans="70:102" s="96" customFormat="1">
      <c r="BR1754" s="110"/>
      <c r="CX1754" s="97"/>
    </row>
    <row r="1755" spans="70:102" s="96" customFormat="1">
      <c r="BR1755" s="110"/>
      <c r="CX1755" s="97"/>
    </row>
    <row r="1756" spans="70:102" s="96" customFormat="1">
      <c r="BR1756" s="110"/>
      <c r="CX1756" s="97"/>
    </row>
    <row r="1757" spans="70:102" s="96" customFormat="1">
      <c r="BR1757" s="110"/>
      <c r="CX1757" s="97"/>
    </row>
    <row r="1758" spans="70:102" s="96" customFormat="1">
      <c r="BR1758" s="110"/>
      <c r="CX1758" s="97"/>
    </row>
    <row r="1759" spans="70:102" s="96" customFormat="1">
      <c r="BR1759" s="110"/>
      <c r="CX1759" s="97"/>
    </row>
    <row r="1760" spans="70:102" s="96" customFormat="1">
      <c r="BR1760" s="110"/>
      <c r="CX1760" s="97"/>
    </row>
    <row r="1761" spans="70:102" s="96" customFormat="1">
      <c r="BR1761" s="110"/>
      <c r="CX1761" s="97"/>
    </row>
    <row r="1762" spans="70:102" s="96" customFormat="1">
      <c r="BR1762" s="110"/>
      <c r="CX1762" s="97"/>
    </row>
    <row r="1763" spans="70:102" s="96" customFormat="1">
      <c r="BR1763" s="110"/>
      <c r="CX1763" s="97"/>
    </row>
    <row r="1764" spans="70:102" s="96" customFormat="1">
      <c r="BR1764" s="110"/>
      <c r="CX1764" s="97"/>
    </row>
    <row r="1765" spans="70:102" s="96" customFormat="1">
      <c r="BR1765" s="110"/>
      <c r="CX1765" s="97"/>
    </row>
    <row r="1766" spans="70:102" s="96" customFormat="1">
      <c r="BR1766" s="110"/>
      <c r="CX1766" s="97"/>
    </row>
    <row r="1767" spans="70:102" s="96" customFormat="1">
      <c r="BR1767" s="110"/>
      <c r="CX1767" s="97"/>
    </row>
    <row r="1768" spans="70:102" s="96" customFormat="1">
      <c r="BR1768" s="110"/>
      <c r="CX1768" s="97"/>
    </row>
    <row r="1769" spans="70:102" s="96" customFormat="1">
      <c r="BR1769" s="110"/>
      <c r="CX1769" s="97"/>
    </row>
    <row r="1770" spans="70:102" s="96" customFormat="1">
      <c r="BR1770" s="110"/>
      <c r="CX1770" s="97"/>
    </row>
    <row r="1771" spans="70:102" s="96" customFormat="1">
      <c r="BR1771" s="110"/>
      <c r="CX1771" s="97"/>
    </row>
    <row r="1772" spans="70:102" s="96" customFormat="1">
      <c r="BR1772" s="110"/>
      <c r="CX1772" s="97"/>
    </row>
    <row r="1773" spans="70:102" s="96" customFormat="1">
      <c r="BR1773" s="110"/>
      <c r="CX1773" s="97"/>
    </row>
    <row r="1774" spans="70:102" s="96" customFormat="1">
      <c r="BR1774" s="110"/>
      <c r="CX1774" s="97"/>
    </row>
    <row r="1775" spans="70:102" s="96" customFormat="1">
      <c r="BR1775" s="110"/>
      <c r="CX1775" s="97"/>
    </row>
    <row r="1776" spans="70:102" s="96" customFormat="1">
      <c r="BR1776" s="110"/>
      <c r="CX1776" s="97"/>
    </row>
    <row r="1777" spans="70:102" s="96" customFormat="1">
      <c r="BR1777" s="110"/>
      <c r="CX1777" s="97"/>
    </row>
    <row r="1778" spans="70:102" s="96" customFormat="1">
      <c r="BR1778" s="110"/>
      <c r="CX1778" s="97"/>
    </row>
    <row r="1779" spans="70:102" s="96" customFormat="1">
      <c r="BR1779" s="110"/>
      <c r="CX1779" s="97"/>
    </row>
    <row r="1780" spans="70:102" s="96" customFormat="1">
      <c r="BR1780" s="110"/>
      <c r="CX1780" s="97"/>
    </row>
    <row r="1781" spans="70:102" s="96" customFormat="1">
      <c r="BR1781" s="110"/>
      <c r="CX1781" s="97"/>
    </row>
    <row r="1782" spans="70:102" s="96" customFormat="1">
      <c r="BR1782" s="110"/>
      <c r="CX1782" s="97"/>
    </row>
    <row r="1783" spans="70:102" s="96" customFormat="1">
      <c r="BR1783" s="110"/>
      <c r="CX1783" s="97"/>
    </row>
    <row r="1784" spans="70:102" s="96" customFormat="1">
      <c r="BR1784" s="110"/>
      <c r="CX1784" s="97"/>
    </row>
    <row r="1785" spans="70:102" s="96" customFormat="1">
      <c r="BR1785" s="110"/>
      <c r="CX1785" s="97"/>
    </row>
    <row r="1786" spans="70:102" s="96" customFormat="1">
      <c r="BR1786" s="110"/>
      <c r="CX1786" s="97"/>
    </row>
    <row r="1787" spans="70:102" s="96" customFormat="1">
      <c r="BR1787" s="110"/>
      <c r="CX1787" s="97"/>
    </row>
    <row r="1788" spans="70:102" s="96" customFormat="1">
      <c r="BR1788" s="110"/>
      <c r="CX1788" s="97"/>
    </row>
    <row r="1789" spans="70:102" s="96" customFormat="1">
      <c r="BR1789" s="110"/>
      <c r="CX1789" s="97"/>
    </row>
    <row r="1790" spans="70:102" s="96" customFormat="1">
      <c r="BR1790" s="110"/>
      <c r="CX1790" s="97"/>
    </row>
    <row r="1791" spans="70:102" s="96" customFormat="1">
      <c r="BR1791" s="110"/>
      <c r="CX1791" s="97"/>
    </row>
    <row r="1792" spans="70:102" s="96" customFormat="1">
      <c r="BR1792" s="110"/>
      <c r="CX1792" s="97"/>
    </row>
    <row r="1793" spans="70:102" s="96" customFormat="1">
      <c r="BR1793" s="110"/>
      <c r="CX1793" s="97"/>
    </row>
    <row r="1794" spans="70:102" s="96" customFormat="1">
      <c r="BR1794" s="110"/>
      <c r="CX1794" s="97"/>
    </row>
    <row r="1795" spans="70:102" s="96" customFormat="1">
      <c r="BR1795" s="110"/>
      <c r="CX1795" s="97"/>
    </row>
    <row r="1796" spans="70:102" s="96" customFormat="1">
      <c r="BR1796" s="110"/>
      <c r="CX1796" s="97"/>
    </row>
    <row r="1797" spans="70:102" s="96" customFormat="1">
      <c r="BR1797" s="110"/>
      <c r="CX1797" s="97"/>
    </row>
    <row r="1798" spans="70:102" s="96" customFormat="1">
      <c r="BR1798" s="110"/>
      <c r="CX1798" s="97"/>
    </row>
    <row r="1799" spans="70:102" s="96" customFormat="1">
      <c r="BR1799" s="110"/>
      <c r="CX1799" s="97"/>
    </row>
    <row r="1800" spans="70:102" s="96" customFormat="1">
      <c r="BR1800" s="110"/>
      <c r="CX1800" s="97"/>
    </row>
    <row r="1801" spans="70:102" s="96" customFormat="1">
      <c r="BR1801" s="110"/>
      <c r="CX1801" s="97"/>
    </row>
    <row r="1802" spans="70:102" s="96" customFormat="1">
      <c r="BR1802" s="110"/>
      <c r="CX1802" s="97"/>
    </row>
    <row r="1803" spans="70:102" s="96" customFormat="1">
      <c r="BR1803" s="110"/>
      <c r="CX1803" s="97"/>
    </row>
    <row r="1804" spans="70:102" s="96" customFormat="1">
      <c r="BR1804" s="110"/>
      <c r="CX1804" s="97"/>
    </row>
    <row r="1805" spans="70:102" s="96" customFormat="1">
      <c r="BR1805" s="110"/>
      <c r="CX1805" s="97"/>
    </row>
    <row r="1806" spans="70:102" s="96" customFormat="1">
      <c r="BR1806" s="110"/>
      <c r="CX1806" s="97"/>
    </row>
    <row r="1807" spans="70:102" s="96" customFormat="1">
      <c r="BR1807" s="110"/>
      <c r="CX1807" s="97"/>
    </row>
    <row r="1808" spans="70:102" s="96" customFormat="1">
      <c r="BR1808" s="110"/>
      <c r="CX1808" s="97"/>
    </row>
    <row r="1809" spans="70:102" s="96" customFormat="1">
      <c r="BR1809" s="110"/>
      <c r="CX1809" s="97"/>
    </row>
    <row r="1810" spans="70:102" s="96" customFormat="1">
      <c r="BR1810" s="110"/>
      <c r="CX1810" s="97"/>
    </row>
    <row r="1811" spans="70:102" s="96" customFormat="1">
      <c r="BR1811" s="110"/>
      <c r="CX1811" s="97"/>
    </row>
    <row r="1812" spans="70:102" s="96" customFormat="1">
      <c r="BR1812" s="110"/>
      <c r="CX1812" s="97"/>
    </row>
    <row r="1813" spans="70:102" s="96" customFormat="1">
      <c r="BR1813" s="110"/>
      <c r="CX1813" s="97"/>
    </row>
    <row r="1814" spans="70:102" s="96" customFormat="1">
      <c r="BR1814" s="110"/>
      <c r="CX1814" s="97"/>
    </row>
    <row r="1815" spans="70:102" s="96" customFormat="1">
      <c r="BR1815" s="110"/>
      <c r="CX1815" s="97"/>
    </row>
    <row r="1816" spans="70:102" s="96" customFormat="1">
      <c r="BR1816" s="110"/>
      <c r="CX1816" s="97"/>
    </row>
    <row r="1817" spans="70:102" s="96" customFormat="1">
      <c r="BR1817" s="110"/>
      <c r="CX1817" s="97"/>
    </row>
    <row r="1818" spans="70:102" s="96" customFormat="1">
      <c r="BR1818" s="110"/>
      <c r="CX1818" s="97"/>
    </row>
    <row r="1819" spans="70:102" s="96" customFormat="1">
      <c r="BR1819" s="110"/>
      <c r="CX1819" s="97"/>
    </row>
    <row r="1820" spans="70:102" s="96" customFormat="1">
      <c r="BR1820" s="110"/>
      <c r="CX1820" s="97"/>
    </row>
    <row r="1821" spans="70:102" s="96" customFormat="1">
      <c r="BR1821" s="110"/>
      <c r="CX1821" s="97"/>
    </row>
    <row r="1822" spans="70:102" s="96" customFormat="1">
      <c r="BR1822" s="110"/>
      <c r="CX1822" s="97"/>
    </row>
    <row r="1823" spans="70:102" s="96" customFormat="1">
      <c r="BR1823" s="110"/>
      <c r="CX1823" s="97"/>
    </row>
    <row r="1824" spans="70:102" s="96" customFormat="1">
      <c r="BR1824" s="110"/>
      <c r="CX1824" s="97"/>
    </row>
    <row r="1825" spans="70:102" s="96" customFormat="1">
      <c r="BR1825" s="110"/>
      <c r="CX1825" s="97"/>
    </row>
    <row r="1826" spans="70:102" s="96" customFormat="1">
      <c r="BR1826" s="110"/>
      <c r="CX1826" s="97"/>
    </row>
    <row r="1827" spans="70:102" s="96" customFormat="1">
      <c r="BR1827" s="110"/>
      <c r="CX1827" s="97"/>
    </row>
    <row r="1828" spans="70:102" s="96" customFormat="1">
      <c r="BR1828" s="110"/>
      <c r="CX1828" s="97"/>
    </row>
    <row r="1829" spans="70:102" s="96" customFormat="1">
      <c r="BR1829" s="110"/>
      <c r="CX1829" s="97"/>
    </row>
    <row r="1830" spans="70:102" s="96" customFormat="1">
      <c r="BR1830" s="110"/>
      <c r="CX1830" s="97"/>
    </row>
    <row r="1831" spans="70:102" s="96" customFormat="1">
      <c r="BR1831" s="110"/>
      <c r="CX1831" s="97"/>
    </row>
    <row r="1832" spans="70:102" s="96" customFormat="1">
      <c r="BR1832" s="110"/>
      <c r="CX1832" s="97"/>
    </row>
    <row r="1833" spans="70:102" s="96" customFormat="1">
      <c r="BR1833" s="110"/>
      <c r="CX1833" s="97"/>
    </row>
    <row r="1834" spans="70:102" s="96" customFormat="1">
      <c r="BR1834" s="110"/>
      <c r="CX1834" s="97"/>
    </row>
    <row r="1835" spans="70:102" s="96" customFormat="1">
      <c r="BR1835" s="110"/>
      <c r="CX1835" s="97"/>
    </row>
    <row r="1836" spans="70:102" s="96" customFormat="1">
      <c r="BR1836" s="110"/>
      <c r="CX1836" s="97"/>
    </row>
    <row r="1837" spans="70:102" s="96" customFormat="1">
      <c r="BR1837" s="110"/>
      <c r="CX1837" s="97"/>
    </row>
    <row r="1838" spans="70:102" s="96" customFormat="1">
      <c r="BR1838" s="110"/>
      <c r="CX1838" s="97"/>
    </row>
    <row r="1839" spans="70:102" s="96" customFormat="1">
      <c r="BR1839" s="110"/>
      <c r="CX1839" s="97"/>
    </row>
    <row r="1840" spans="70:102" s="96" customFormat="1">
      <c r="BR1840" s="110"/>
      <c r="CX1840" s="97"/>
    </row>
    <row r="1841" spans="70:102" s="96" customFormat="1">
      <c r="BR1841" s="110"/>
      <c r="CX1841" s="97"/>
    </row>
    <row r="1842" spans="70:102" s="96" customFormat="1">
      <c r="BR1842" s="110"/>
      <c r="CX1842" s="97"/>
    </row>
    <row r="1843" spans="70:102" s="96" customFormat="1">
      <c r="BR1843" s="110"/>
      <c r="CX1843" s="97"/>
    </row>
    <row r="1844" spans="70:102" s="96" customFormat="1">
      <c r="BR1844" s="110"/>
      <c r="CX1844" s="97"/>
    </row>
    <row r="1845" spans="70:102" s="96" customFormat="1">
      <c r="BR1845" s="110"/>
      <c r="CX1845" s="97"/>
    </row>
    <row r="1846" spans="70:102" s="96" customFormat="1">
      <c r="BR1846" s="110"/>
      <c r="CX1846" s="97"/>
    </row>
    <row r="1847" spans="70:102" s="96" customFormat="1">
      <c r="BR1847" s="110"/>
      <c r="CX1847" s="97"/>
    </row>
    <row r="1848" spans="70:102" s="96" customFormat="1">
      <c r="BR1848" s="110"/>
      <c r="CX1848" s="97"/>
    </row>
    <row r="1849" spans="70:102" s="96" customFormat="1">
      <c r="BR1849" s="110"/>
      <c r="CX1849" s="97"/>
    </row>
    <row r="1850" spans="70:102" s="96" customFormat="1">
      <c r="BR1850" s="110"/>
      <c r="CX1850" s="97"/>
    </row>
    <row r="1851" spans="70:102" s="96" customFormat="1">
      <c r="BR1851" s="110"/>
      <c r="CX1851" s="97"/>
    </row>
    <row r="1852" spans="70:102" s="96" customFormat="1">
      <c r="BR1852" s="110"/>
      <c r="CX1852" s="97"/>
    </row>
    <row r="1853" spans="70:102" s="96" customFormat="1">
      <c r="BR1853" s="110"/>
      <c r="CX1853" s="97"/>
    </row>
    <row r="1854" spans="70:102" s="96" customFormat="1">
      <c r="BR1854" s="110"/>
      <c r="CX1854" s="97"/>
    </row>
    <row r="1855" spans="70:102" s="96" customFormat="1">
      <c r="BR1855" s="110"/>
      <c r="CX1855" s="97"/>
    </row>
    <row r="1856" spans="70:102" s="96" customFormat="1">
      <c r="BR1856" s="110"/>
      <c r="CX1856" s="97"/>
    </row>
    <row r="1857" spans="70:102" s="96" customFormat="1">
      <c r="BR1857" s="110"/>
      <c r="CX1857" s="97"/>
    </row>
    <row r="1858" spans="70:102" s="96" customFormat="1">
      <c r="BR1858" s="110"/>
      <c r="CX1858" s="97"/>
    </row>
    <row r="1859" spans="70:102" s="96" customFormat="1">
      <c r="BR1859" s="110"/>
      <c r="CX1859" s="97"/>
    </row>
    <row r="1860" spans="70:102" s="96" customFormat="1">
      <c r="BR1860" s="110"/>
      <c r="CX1860" s="97"/>
    </row>
    <row r="1861" spans="70:102" s="96" customFormat="1">
      <c r="BR1861" s="110"/>
      <c r="CX1861" s="97"/>
    </row>
    <row r="1862" spans="70:102" s="96" customFormat="1">
      <c r="BR1862" s="110"/>
      <c r="CX1862" s="97"/>
    </row>
    <row r="1863" spans="70:102" s="96" customFormat="1">
      <c r="BR1863" s="110"/>
      <c r="CX1863" s="97"/>
    </row>
    <row r="1864" spans="70:102" s="96" customFormat="1">
      <c r="BR1864" s="110"/>
      <c r="CX1864" s="97"/>
    </row>
    <row r="1865" spans="70:102" s="96" customFormat="1">
      <c r="BR1865" s="110"/>
      <c r="CX1865" s="97"/>
    </row>
    <row r="1866" spans="70:102" s="96" customFormat="1">
      <c r="BR1866" s="110"/>
      <c r="CX1866" s="97"/>
    </row>
    <row r="1867" spans="70:102" s="96" customFormat="1">
      <c r="BR1867" s="110"/>
      <c r="CX1867" s="97"/>
    </row>
    <row r="1868" spans="70:102" s="96" customFormat="1">
      <c r="BR1868" s="110"/>
      <c r="CX1868" s="97"/>
    </row>
    <row r="1869" spans="70:102" s="96" customFormat="1">
      <c r="BR1869" s="110"/>
      <c r="CX1869" s="97"/>
    </row>
    <row r="1870" spans="70:102" s="96" customFormat="1">
      <c r="BR1870" s="110"/>
      <c r="CX1870" s="97"/>
    </row>
    <row r="1871" spans="70:102" s="96" customFormat="1">
      <c r="BR1871" s="110"/>
      <c r="CX1871" s="97"/>
    </row>
    <row r="1872" spans="70:102" s="96" customFormat="1">
      <c r="BR1872" s="110"/>
      <c r="CX1872" s="97"/>
    </row>
    <row r="1873" spans="70:102" s="96" customFormat="1">
      <c r="BR1873" s="110"/>
      <c r="CX1873" s="97"/>
    </row>
    <row r="1874" spans="70:102" s="96" customFormat="1">
      <c r="BR1874" s="110"/>
      <c r="CX1874" s="97"/>
    </row>
    <row r="1875" spans="70:102" s="96" customFormat="1">
      <c r="BR1875" s="110"/>
      <c r="CX1875" s="97"/>
    </row>
    <row r="1876" spans="70:102" s="96" customFormat="1">
      <c r="BR1876" s="110"/>
      <c r="CX1876" s="97"/>
    </row>
    <row r="1877" spans="70:102" s="96" customFormat="1">
      <c r="BR1877" s="110"/>
      <c r="CX1877" s="97"/>
    </row>
    <row r="1878" spans="70:102" s="96" customFormat="1">
      <c r="BR1878" s="110"/>
      <c r="CX1878" s="97"/>
    </row>
    <row r="1879" spans="70:102" s="96" customFormat="1">
      <c r="BR1879" s="110"/>
      <c r="CX1879" s="97"/>
    </row>
    <row r="1880" spans="70:102" s="96" customFormat="1">
      <c r="BR1880" s="110"/>
      <c r="CX1880" s="97"/>
    </row>
    <row r="1881" spans="70:102" s="96" customFormat="1">
      <c r="BR1881" s="110"/>
      <c r="CX1881" s="97"/>
    </row>
    <row r="1882" spans="70:102" s="96" customFormat="1">
      <c r="BR1882" s="110"/>
      <c r="CX1882" s="97"/>
    </row>
    <row r="1883" spans="70:102" s="96" customFormat="1">
      <c r="BR1883" s="110"/>
      <c r="CX1883" s="97"/>
    </row>
    <row r="1884" spans="70:102" s="96" customFormat="1">
      <c r="BR1884" s="110"/>
      <c r="CX1884" s="97"/>
    </row>
    <row r="1885" spans="70:102" s="96" customFormat="1">
      <c r="BR1885" s="110"/>
      <c r="CX1885" s="97"/>
    </row>
    <row r="1886" spans="70:102" s="96" customFormat="1">
      <c r="BR1886" s="110"/>
      <c r="CX1886" s="97"/>
    </row>
    <row r="1887" spans="70:102" s="96" customFormat="1">
      <c r="BR1887" s="110"/>
      <c r="CX1887" s="97"/>
    </row>
    <row r="1888" spans="70:102" s="96" customFormat="1">
      <c r="BR1888" s="110"/>
      <c r="CX1888" s="97"/>
    </row>
    <row r="1889" spans="70:102" s="96" customFormat="1">
      <c r="BR1889" s="110"/>
      <c r="CX1889" s="97"/>
    </row>
    <row r="1890" spans="70:102" s="96" customFormat="1">
      <c r="BR1890" s="110"/>
      <c r="CX1890" s="97"/>
    </row>
    <row r="1891" spans="70:102" s="96" customFormat="1">
      <c r="BR1891" s="110"/>
      <c r="CX1891" s="97"/>
    </row>
    <row r="1892" spans="70:102" s="96" customFormat="1">
      <c r="BR1892" s="110"/>
      <c r="CX1892" s="97"/>
    </row>
    <row r="1893" spans="70:102" s="96" customFormat="1">
      <c r="BR1893" s="110"/>
      <c r="CX1893" s="97"/>
    </row>
    <row r="1894" spans="70:102" s="96" customFormat="1">
      <c r="BR1894" s="110"/>
      <c r="CX1894" s="97"/>
    </row>
    <row r="1895" spans="70:102" s="96" customFormat="1">
      <c r="BR1895" s="110"/>
      <c r="CX1895" s="97"/>
    </row>
    <row r="1896" spans="70:102" s="96" customFormat="1">
      <c r="BR1896" s="110"/>
      <c r="CX1896" s="97"/>
    </row>
    <row r="1897" spans="70:102" s="96" customFormat="1">
      <c r="BR1897" s="110"/>
      <c r="CX1897" s="97"/>
    </row>
    <row r="1898" spans="70:102" s="96" customFormat="1">
      <c r="BR1898" s="110"/>
      <c r="CX1898" s="97"/>
    </row>
    <row r="1899" spans="70:102" s="96" customFormat="1">
      <c r="BR1899" s="110"/>
      <c r="CX1899" s="97"/>
    </row>
    <row r="1900" spans="70:102" s="96" customFormat="1">
      <c r="BR1900" s="110"/>
      <c r="CX1900" s="97"/>
    </row>
    <row r="1901" spans="70:102" s="96" customFormat="1">
      <c r="BR1901" s="110"/>
      <c r="CX1901" s="97"/>
    </row>
    <row r="1902" spans="70:102" s="96" customFormat="1">
      <c r="BR1902" s="110"/>
      <c r="CX1902" s="97"/>
    </row>
    <row r="1903" spans="70:102" s="96" customFormat="1">
      <c r="BR1903" s="110"/>
      <c r="CX1903" s="97"/>
    </row>
    <row r="1904" spans="70:102" s="96" customFormat="1">
      <c r="BR1904" s="110"/>
      <c r="CX1904" s="97"/>
    </row>
    <row r="1905" spans="70:102" s="96" customFormat="1">
      <c r="BR1905" s="110"/>
      <c r="CX1905" s="97"/>
    </row>
    <row r="1906" spans="70:102" s="96" customFormat="1">
      <c r="BR1906" s="110"/>
      <c r="CX1906" s="97"/>
    </row>
    <row r="1907" spans="70:102" s="96" customFormat="1">
      <c r="BR1907" s="110"/>
      <c r="CX1907" s="97"/>
    </row>
    <row r="1908" spans="70:102" s="96" customFormat="1">
      <c r="BR1908" s="110"/>
      <c r="CX1908" s="97"/>
    </row>
    <row r="1909" spans="70:102" s="96" customFormat="1">
      <c r="BR1909" s="110"/>
      <c r="CX1909" s="97"/>
    </row>
    <row r="1910" spans="70:102" s="96" customFormat="1">
      <c r="BR1910" s="110"/>
      <c r="CX1910" s="97"/>
    </row>
    <row r="1911" spans="70:102" s="96" customFormat="1">
      <c r="BR1911" s="110"/>
      <c r="CX1911" s="97"/>
    </row>
    <row r="1912" spans="70:102" s="96" customFormat="1">
      <c r="BR1912" s="110"/>
      <c r="CX1912" s="97"/>
    </row>
    <row r="1913" spans="70:102" s="96" customFormat="1">
      <c r="BR1913" s="110"/>
      <c r="CX1913" s="97"/>
    </row>
    <row r="1914" spans="70:102" s="96" customFormat="1">
      <c r="BR1914" s="110"/>
      <c r="CX1914" s="97"/>
    </row>
    <row r="1915" spans="70:102" s="96" customFormat="1">
      <c r="BR1915" s="110"/>
      <c r="CX1915" s="97"/>
    </row>
    <row r="1916" spans="70:102" s="96" customFormat="1">
      <c r="BR1916" s="110"/>
      <c r="CX1916" s="97"/>
    </row>
    <row r="1917" spans="70:102" s="96" customFormat="1">
      <c r="BR1917" s="110"/>
      <c r="CX1917" s="97"/>
    </row>
    <row r="1918" spans="70:102" s="96" customFormat="1">
      <c r="BR1918" s="110"/>
      <c r="CX1918" s="97"/>
    </row>
    <row r="1919" spans="70:102" s="96" customFormat="1">
      <c r="BR1919" s="110"/>
      <c r="CX1919" s="97"/>
    </row>
    <row r="1920" spans="70:102" s="96" customFormat="1">
      <c r="BR1920" s="110"/>
      <c r="CX1920" s="97"/>
    </row>
    <row r="1921" spans="70:102" s="96" customFormat="1">
      <c r="BR1921" s="110"/>
      <c r="CX1921" s="97"/>
    </row>
    <row r="1922" spans="70:102" s="96" customFormat="1">
      <c r="BR1922" s="110"/>
      <c r="CX1922" s="97"/>
    </row>
    <row r="1923" spans="70:102" s="96" customFormat="1">
      <c r="BR1923" s="110"/>
      <c r="CX1923" s="97"/>
    </row>
    <row r="1924" spans="70:102" s="96" customFormat="1">
      <c r="BR1924" s="110"/>
      <c r="CX1924" s="97"/>
    </row>
    <row r="1925" spans="70:102" s="96" customFormat="1">
      <c r="BR1925" s="110"/>
      <c r="CX1925" s="97"/>
    </row>
    <row r="1926" spans="70:102" s="96" customFormat="1">
      <c r="BR1926" s="110"/>
      <c r="CX1926" s="97"/>
    </row>
    <row r="1927" spans="70:102" s="96" customFormat="1">
      <c r="BR1927" s="110"/>
      <c r="CX1927" s="97"/>
    </row>
    <row r="1928" spans="70:102" s="96" customFormat="1">
      <c r="BR1928" s="110"/>
      <c r="CX1928" s="97"/>
    </row>
    <row r="1929" spans="70:102" s="96" customFormat="1">
      <c r="BR1929" s="110"/>
      <c r="CX1929" s="97"/>
    </row>
    <row r="1930" spans="70:102" s="96" customFormat="1">
      <c r="BR1930" s="110"/>
      <c r="CX1930" s="97"/>
    </row>
    <row r="1931" spans="70:102" s="96" customFormat="1">
      <c r="BR1931" s="110"/>
      <c r="CX1931" s="97"/>
    </row>
    <row r="1932" spans="70:102" s="96" customFormat="1">
      <c r="BR1932" s="110"/>
      <c r="CX1932" s="97"/>
    </row>
    <row r="1933" spans="70:102" s="96" customFormat="1">
      <c r="BR1933" s="110"/>
      <c r="CX1933" s="97"/>
    </row>
    <row r="1934" spans="70:102" s="96" customFormat="1">
      <c r="BR1934" s="110"/>
      <c r="CX1934" s="97"/>
    </row>
    <row r="1935" spans="70:102" s="96" customFormat="1">
      <c r="BR1935" s="110"/>
      <c r="CX1935" s="97"/>
    </row>
    <row r="1936" spans="70:102" s="96" customFormat="1">
      <c r="BR1936" s="110"/>
      <c r="CX1936" s="97"/>
    </row>
    <row r="1937" spans="70:102" s="96" customFormat="1">
      <c r="BR1937" s="110"/>
      <c r="CX1937" s="97"/>
    </row>
    <row r="1938" spans="70:102" s="96" customFormat="1">
      <c r="BR1938" s="110"/>
      <c r="CX1938" s="97"/>
    </row>
    <row r="1939" spans="70:102" s="96" customFormat="1">
      <c r="BR1939" s="110"/>
      <c r="CX1939" s="97"/>
    </row>
    <row r="1940" spans="70:102" s="96" customFormat="1">
      <c r="BR1940" s="110"/>
      <c r="CX1940" s="97"/>
    </row>
    <row r="1941" spans="70:102" s="96" customFormat="1">
      <c r="BR1941" s="110"/>
      <c r="CX1941" s="97"/>
    </row>
    <row r="1942" spans="70:102" s="96" customFormat="1">
      <c r="BR1942" s="110"/>
      <c r="CX1942" s="97"/>
    </row>
    <row r="1943" spans="70:102" s="96" customFormat="1">
      <c r="BR1943" s="110"/>
      <c r="CX1943" s="97"/>
    </row>
    <row r="1944" spans="70:102" s="96" customFormat="1">
      <c r="BR1944" s="110"/>
      <c r="CX1944" s="97"/>
    </row>
    <row r="1945" spans="70:102" s="96" customFormat="1">
      <c r="BR1945" s="110"/>
      <c r="CX1945" s="97"/>
    </row>
    <row r="1946" spans="70:102" s="96" customFormat="1">
      <c r="BR1946" s="110"/>
      <c r="CX1946" s="97"/>
    </row>
    <row r="1947" spans="70:102" s="96" customFormat="1">
      <c r="BR1947" s="110"/>
      <c r="CX1947" s="97"/>
    </row>
    <row r="1948" spans="70:102" s="96" customFormat="1">
      <c r="BR1948" s="110"/>
      <c r="CX1948" s="97"/>
    </row>
    <row r="1949" spans="70:102" s="96" customFormat="1">
      <c r="BR1949" s="110"/>
      <c r="CX1949" s="97"/>
    </row>
    <row r="1950" spans="70:102" s="96" customFormat="1">
      <c r="BR1950" s="110"/>
      <c r="CX1950" s="97"/>
    </row>
    <row r="1951" spans="70:102" s="96" customFormat="1">
      <c r="BR1951" s="110"/>
      <c r="CX1951" s="97"/>
    </row>
    <row r="1952" spans="70:102" s="96" customFormat="1">
      <c r="BR1952" s="110"/>
      <c r="CX1952" s="97"/>
    </row>
    <row r="1953" spans="70:102" s="96" customFormat="1">
      <c r="BR1953" s="110"/>
      <c r="CX1953" s="97"/>
    </row>
    <row r="1954" spans="70:102" s="96" customFormat="1">
      <c r="BR1954" s="110"/>
      <c r="CX1954" s="97"/>
    </row>
    <row r="1955" spans="70:102" s="96" customFormat="1">
      <c r="BR1955" s="110"/>
      <c r="CX1955" s="97"/>
    </row>
    <row r="1956" spans="70:102" s="96" customFormat="1">
      <c r="BR1956" s="110"/>
      <c r="CX1956" s="97"/>
    </row>
    <row r="1957" spans="70:102" s="96" customFormat="1">
      <c r="BR1957" s="110"/>
      <c r="CX1957" s="97"/>
    </row>
    <row r="1958" spans="70:102" s="96" customFormat="1">
      <c r="BR1958" s="110"/>
      <c r="CX1958" s="97"/>
    </row>
    <row r="1959" spans="70:102" s="96" customFormat="1">
      <c r="BR1959" s="110"/>
      <c r="CX1959" s="97"/>
    </row>
    <row r="1960" spans="70:102" s="96" customFormat="1">
      <c r="BR1960" s="110"/>
      <c r="CX1960" s="97"/>
    </row>
    <row r="1961" spans="70:102" s="96" customFormat="1">
      <c r="BR1961" s="110"/>
      <c r="CX1961" s="97"/>
    </row>
    <row r="1962" spans="70:102" s="96" customFormat="1">
      <c r="BR1962" s="110"/>
      <c r="CX1962" s="97"/>
    </row>
    <row r="1963" spans="70:102" s="96" customFormat="1">
      <c r="BR1963" s="110"/>
      <c r="CX1963" s="97"/>
    </row>
    <row r="1964" spans="70:102" s="96" customFormat="1">
      <c r="BR1964" s="110"/>
      <c r="CX1964" s="97"/>
    </row>
    <row r="1965" spans="70:102" s="96" customFormat="1">
      <c r="BR1965" s="110"/>
      <c r="CX1965" s="97"/>
    </row>
    <row r="1966" spans="70:102" s="96" customFormat="1">
      <c r="BR1966" s="110"/>
      <c r="CX1966" s="97"/>
    </row>
    <row r="1967" spans="70:102" s="96" customFormat="1">
      <c r="BR1967" s="110"/>
      <c r="CX1967" s="97"/>
    </row>
    <row r="1968" spans="70:102" s="96" customFormat="1">
      <c r="BR1968" s="110"/>
      <c r="CX1968" s="97"/>
    </row>
    <row r="1969" spans="70:102" s="96" customFormat="1">
      <c r="BR1969" s="110"/>
      <c r="CX1969" s="97"/>
    </row>
    <row r="1970" spans="70:102" s="96" customFormat="1">
      <c r="BR1970" s="110"/>
      <c r="CX1970" s="97"/>
    </row>
    <row r="1971" spans="70:102" s="96" customFormat="1">
      <c r="BR1971" s="110"/>
      <c r="CX1971" s="97"/>
    </row>
    <row r="1972" spans="70:102" s="96" customFormat="1">
      <c r="BR1972" s="110"/>
      <c r="CX1972" s="97"/>
    </row>
    <row r="1973" spans="70:102" s="96" customFormat="1">
      <c r="BR1973" s="110"/>
      <c r="CX1973" s="97"/>
    </row>
    <row r="1974" spans="70:102" s="96" customFormat="1">
      <c r="BR1974" s="110"/>
      <c r="CX1974" s="97"/>
    </row>
    <row r="1975" spans="70:102" s="96" customFormat="1">
      <c r="BR1975" s="110"/>
      <c r="CX1975" s="97"/>
    </row>
    <row r="1976" spans="70:102" s="96" customFormat="1">
      <c r="BR1976" s="110"/>
      <c r="CX1976" s="97"/>
    </row>
    <row r="1977" spans="70:102" s="96" customFormat="1">
      <c r="BR1977" s="110"/>
      <c r="CX1977" s="97"/>
    </row>
    <row r="1978" spans="70:102" s="96" customFormat="1">
      <c r="BR1978" s="110"/>
      <c r="CX1978" s="97"/>
    </row>
    <row r="1979" spans="70:102" s="96" customFormat="1">
      <c r="BR1979" s="110"/>
      <c r="CX1979" s="97"/>
    </row>
    <row r="1980" spans="70:102" s="96" customFormat="1">
      <c r="BR1980" s="110"/>
      <c r="CX1980" s="97"/>
    </row>
    <row r="1981" spans="70:102" s="96" customFormat="1">
      <c r="BR1981" s="110"/>
      <c r="CX1981" s="97"/>
    </row>
    <row r="1982" spans="70:102" s="96" customFormat="1">
      <c r="BR1982" s="110"/>
      <c r="CX1982" s="97"/>
    </row>
    <row r="1983" spans="70:102" s="96" customFormat="1">
      <c r="BR1983" s="110"/>
      <c r="CX1983" s="97"/>
    </row>
    <row r="1984" spans="70:102" s="96" customFormat="1">
      <c r="BR1984" s="110"/>
      <c r="CX1984" s="97"/>
    </row>
    <row r="1985" spans="70:102" s="96" customFormat="1">
      <c r="BR1985" s="110"/>
      <c r="CX1985" s="97"/>
    </row>
    <row r="1986" spans="70:102" s="96" customFormat="1">
      <c r="BR1986" s="110"/>
      <c r="CX1986" s="97"/>
    </row>
    <row r="1987" spans="70:102" s="96" customFormat="1">
      <c r="BR1987" s="110"/>
      <c r="CX1987" s="97"/>
    </row>
    <row r="1988" spans="70:102" s="96" customFormat="1">
      <c r="BR1988" s="110"/>
      <c r="CX1988" s="97"/>
    </row>
    <row r="1989" spans="70:102" s="96" customFormat="1">
      <c r="BR1989" s="110"/>
      <c r="CX1989" s="97"/>
    </row>
    <row r="1990" spans="70:102" s="96" customFormat="1">
      <c r="BR1990" s="110"/>
      <c r="CX1990" s="97"/>
    </row>
    <row r="1991" spans="70:102" s="96" customFormat="1">
      <c r="BR1991" s="110"/>
      <c r="CX1991" s="97"/>
    </row>
    <row r="1992" spans="70:102" s="96" customFormat="1">
      <c r="BR1992" s="110"/>
      <c r="CX1992" s="97"/>
    </row>
    <row r="1993" spans="70:102" s="96" customFormat="1">
      <c r="BR1993" s="110"/>
      <c r="CX1993" s="97"/>
    </row>
    <row r="1994" spans="70:102" s="96" customFormat="1">
      <c r="BR1994" s="110"/>
      <c r="CX1994" s="97"/>
    </row>
    <row r="1995" spans="70:102" s="96" customFormat="1">
      <c r="BR1995" s="110"/>
      <c r="CX1995" s="97"/>
    </row>
    <row r="1996" spans="70:102" s="96" customFormat="1">
      <c r="BR1996" s="110"/>
      <c r="CX1996" s="97"/>
    </row>
    <row r="1997" spans="70:102" s="96" customFormat="1">
      <c r="BR1997" s="110"/>
      <c r="CX1997" s="97"/>
    </row>
    <row r="1998" spans="70:102" s="96" customFormat="1">
      <c r="BR1998" s="110"/>
      <c r="CX1998" s="97"/>
    </row>
    <row r="1999" spans="70:102" s="96" customFormat="1">
      <c r="BR1999" s="110"/>
      <c r="CX1999" s="97"/>
    </row>
    <row r="2000" spans="70:102" s="96" customFormat="1">
      <c r="BR2000" s="110"/>
      <c r="CX2000" s="97"/>
    </row>
    <row r="2001" spans="70:102" s="96" customFormat="1">
      <c r="BR2001" s="110"/>
      <c r="CX2001" s="97"/>
    </row>
    <row r="2002" spans="70:102" s="96" customFormat="1">
      <c r="BR2002" s="110"/>
      <c r="CX2002" s="97"/>
    </row>
    <row r="2003" spans="70:102" s="96" customFormat="1">
      <c r="BR2003" s="110"/>
      <c r="CX2003" s="97"/>
    </row>
    <row r="2004" spans="70:102" s="96" customFormat="1">
      <c r="BR2004" s="110"/>
      <c r="CX2004" s="97"/>
    </row>
    <row r="2005" spans="70:102" s="96" customFormat="1">
      <c r="BR2005" s="110"/>
      <c r="CX2005" s="97"/>
    </row>
    <row r="2006" spans="70:102" s="96" customFormat="1">
      <c r="BR2006" s="110"/>
      <c r="CX2006" s="97"/>
    </row>
    <row r="2007" spans="70:102" s="96" customFormat="1">
      <c r="BR2007" s="110"/>
      <c r="CX2007" s="97"/>
    </row>
    <row r="2008" spans="70:102" s="96" customFormat="1">
      <c r="BR2008" s="110"/>
      <c r="CX2008" s="97"/>
    </row>
    <row r="2009" spans="70:102" s="96" customFormat="1">
      <c r="BR2009" s="110"/>
      <c r="CX2009" s="97"/>
    </row>
    <row r="2010" spans="70:102" s="96" customFormat="1">
      <c r="BR2010" s="110"/>
      <c r="CX2010" s="97"/>
    </row>
    <row r="2011" spans="70:102" s="96" customFormat="1">
      <c r="BR2011" s="110"/>
      <c r="CX2011" s="97"/>
    </row>
    <row r="2012" spans="70:102" s="96" customFormat="1">
      <c r="BR2012" s="110"/>
      <c r="CX2012" s="97"/>
    </row>
    <row r="2013" spans="70:102" s="96" customFormat="1">
      <c r="BR2013" s="110"/>
      <c r="CX2013" s="97"/>
    </row>
    <row r="2014" spans="70:102" s="96" customFormat="1">
      <c r="BR2014" s="110"/>
      <c r="CX2014" s="97"/>
    </row>
    <row r="2015" spans="70:102" s="96" customFormat="1">
      <c r="BR2015" s="110"/>
      <c r="CX2015" s="97"/>
    </row>
    <row r="2016" spans="70:102" s="96" customFormat="1">
      <c r="BR2016" s="110"/>
      <c r="CX2016" s="97"/>
    </row>
    <row r="2017" spans="70:102" s="96" customFormat="1">
      <c r="BR2017" s="110"/>
      <c r="CX2017" s="97"/>
    </row>
    <row r="2018" spans="70:102" s="96" customFormat="1">
      <c r="BR2018" s="110"/>
      <c r="CX2018" s="97"/>
    </row>
    <row r="2019" spans="70:102" s="96" customFormat="1">
      <c r="BR2019" s="110"/>
      <c r="CX2019" s="97"/>
    </row>
    <row r="2020" spans="70:102" s="96" customFormat="1">
      <c r="BR2020" s="110"/>
      <c r="CX2020" s="97"/>
    </row>
    <row r="2021" spans="70:102" s="96" customFormat="1">
      <c r="BR2021" s="110"/>
      <c r="CX2021" s="97"/>
    </row>
    <row r="2022" spans="70:102" s="96" customFormat="1">
      <c r="BR2022" s="110"/>
      <c r="CX2022" s="97"/>
    </row>
    <row r="2023" spans="70:102" s="96" customFormat="1">
      <c r="BR2023" s="110"/>
      <c r="CX2023" s="97"/>
    </row>
    <row r="2024" spans="70:102" s="96" customFormat="1">
      <c r="BR2024" s="110"/>
      <c r="CX2024" s="97"/>
    </row>
    <row r="2025" spans="70:102" s="96" customFormat="1">
      <c r="BR2025" s="110"/>
      <c r="CX2025" s="97"/>
    </row>
    <row r="2026" spans="70:102" s="96" customFormat="1">
      <c r="BR2026" s="110"/>
      <c r="CX2026" s="97"/>
    </row>
    <row r="2027" spans="70:102" s="96" customFormat="1">
      <c r="BR2027" s="110"/>
      <c r="CX2027" s="97"/>
    </row>
    <row r="2028" spans="70:102" s="96" customFormat="1">
      <c r="BR2028" s="110"/>
      <c r="CX2028" s="97"/>
    </row>
    <row r="2029" spans="70:102" s="96" customFormat="1">
      <c r="BR2029" s="110"/>
      <c r="CX2029" s="97"/>
    </row>
    <row r="2030" spans="70:102" s="96" customFormat="1">
      <c r="BR2030" s="110"/>
      <c r="CX2030" s="97"/>
    </row>
    <row r="2031" spans="70:102" s="96" customFormat="1">
      <c r="BR2031" s="110"/>
      <c r="CX2031" s="97"/>
    </row>
    <row r="2032" spans="70:102" s="96" customFormat="1">
      <c r="BR2032" s="110"/>
      <c r="CX2032" s="97"/>
    </row>
    <row r="2033" spans="70:102" s="96" customFormat="1">
      <c r="BR2033" s="110"/>
      <c r="CX2033" s="97"/>
    </row>
    <row r="2034" spans="70:102" s="96" customFormat="1">
      <c r="BR2034" s="110"/>
      <c r="CX2034" s="97"/>
    </row>
    <row r="2035" spans="70:102" s="96" customFormat="1">
      <c r="BR2035" s="110"/>
      <c r="CX2035" s="97"/>
    </row>
    <row r="2036" spans="70:102" s="96" customFormat="1">
      <c r="BR2036" s="110"/>
      <c r="CX2036" s="97"/>
    </row>
    <row r="2037" spans="70:102" s="96" customFormat="1">
      <c r="BR2037" s="110"/>
      <c r="CX2037" s="97"/>
    </row>
    <row r="2038" spans="70:102" s="96" customFormat="1">
      <c r="BR2038" s="110"/>
      <c r="CX2038" s="97"/>
    </row>
    <row r="2039" spans="70:102" s="96" customFormat="1">
      <c r="BR2039" s="110"/>
      <c r="CX2039" s="97"/>
    </row>
    <row r="2040" spans="70:102" s="96" customFormat="1">
      <c r="BR2040" s="110"/>
      <c r="CX2040" s="97"/>
    </row>
    <row r="2041" spans="70:102" s="96" customFormat="1">
      <c r="BR2041" s="110"/>
      <c r="CX2041" s="97"/>
    </row>
    <row r="2042" spans="70:102" s="96" customFormat="1">
      <c r="BR2042" s="110"/>
      <c r="CX2042" s="97"/>
    </row>
    <row r="2043" spans="70:102" s="96" customFormat="1">
      <c r="BR2043" s="110"/>
      <c r="CX2043" s="97"/>
    </row>
    <row r="2044" spans="70:102" s="96" customFormat="1">
      <c r="BR2044" s="110"/>
      <c r="CX2044" s="97"/>
    </row>
    <row r="2045" spans="70:102" s="96" customFormat="1">
      <c r="BR2045" s="110"/>
      <c r="CX2045" s="97"/>
    </row>
    <row r="2046" spans="70:102" s="96" customFormat="1">
      <c r="BR2046" s="110"/>
      <c r="CX2046" s="97"/>
    </row>
    <row r="2047" spans="70:102" s="96" customFormat="1">
      <c r="BR2047" s="110"/>
      <c r="CX2047" s="97"/>
    </row>
    <row r="2048" spans="70:102" s="96" customFormat="1">
      <c r="BR2048" s="110"/>
      <c r="CX2048" s="97"/>
    </row>
    <row r="2049" spans="70:102" s="96" customFormat="1">
      <c r="BR2049" s="110"/>
      <c r="CX2049" s="97"/>
    </row>
    <row r="2050" spans="70:102" s="96" customFormat="1">
      <c r="BR2050" s="110"/>
      <c r="CX2050" s="97"/>
    </row>
    <row r="2051" spans="70:102" s="96" customFormat="1">
      <c r="BR2051" s="110"/>
      <c r="CX2051" s="97"/>
    </row>
    <row r="2052" spans="70:102" s="96" customFormat="1">
      <c r="BR2052" s="110"/>
      <c r="CX2052" s="97"/>
    </row>
    <row r="2053" spans="70:102" s="96" customFormat="1">
      <c r="BR2053" s="110"/>
      <c r="CX2053" s="97"/>
    </row>
    <row r="2054" spans="70:102" s="96" customFormat="1">
      <c r="BR2054" s="110"/>
      <c r="CX2054" s="97"/>
    </row>
    <row r="2055" spans="70:102" s="96" customFormat="1">
      <c r="BR2055" s="110"/>
      <c r="CX2055" s="97"/>
    </row>
    <row r="2056" spans="70:102" s="96" customFormat="1">
      <c r="BR2056" s="110"/>
      <c r="CX2056" s="97"/>
    </row>
    <row r="2057" spans="70:102" s="96" customFormat="1">
      <c r="BR2057" s="110"/>
      <c r="CX2057" s="97"/>
    </row>
    <row r="2058" spans="70:102" s="96" customFormat="1">
      <c r="BR2058" s="110"/>
      <c r="CX2058" s="97"/>
    </row>
    <row r="2059" spans="70:102" s="96" customFormat="1">
      <c r="BR2059" s="110"/>
      <c r="CX2059" s="97"/>
    </row>
    <row r="2060" spans="70:102" s="96" customFormat="1">
      <c r="BR2060" s="110"/>
      <c r="CX2060" s="97"/>
    </row>
    <row r="2061" spans="70:102" s="96" customFormat="1">
      <c r="BR2061" s="110"/>
      <c r="CX2061" s="97"/>
    </row>
    <row r="2062" spans="70:102" s="96" customFormat="1">
      <c r="BR2062" s="110"/>
      <c r="CX2062" s="97"/>
    </row>
    <row r="2063" spans="70:102" s="96" customFormat="1">
      <c r="BR2063" s="110"/>
      <c r="CX2063" s="97"/>
    </row>
    <row r="2064" spans="70:102" s="96" customFormat="1">
      <c r="BR2064" s="110"/>
      <c r="CX2064" s="97"/>
    </row>
    <row r="2065" spans="70:102" s="96" customFormat="1">
      <c r="BR2065" s="110"/>
      <c r="CX2065" s="97"/>
    </row>
    <row r="2066" spans="70:102" s="96" customFormat="1">
      <c r="BR2066" s="110"/>
      <c r="CX2066" s="97"/>
    </row>
    <row r="2067" spans="70:102" s="96" customFormat="1">
      <c r="BR2067" s="110"/>
      <c r="CX2067" s="97"/>
    </row>
    <row r="2068" spans="70:102" s="96" customFormat="1">
      <c r="BR2068" s="110"/>
      <c r="CX2068" s="97"/>
    </row>
    <row r="2069" spans="70:102" s="96" customFormat="1">
      <c r="BR2069" s="110"/>
      <c r="CX2069" s="97"/>
    </row>
    <row r="2070" spans="70:102" s="96" customFormat="1">
      <c r="BR2070" s="110"/>
      <c r="CX2070" s="97"/>
    </row>
    <row r="2071" spans="70:102" s="96" customFormat="1">
      <c r="BR2071" s="110"/>
      <c r="CX2071" s="97"/>
    </row>
    <row r="2072" spans="70:102" s="96" customFormat="1">
      <c r="BR2072" s="110"/>
      <c r="CX2072" s="97"/>
    </row>
    <row r="2073" spans="70:102" s="96" customFormat="1">
      <c r="BR2073" s="110"/>
      <c r="CX2073" s="97"/>
    </row>
    <row r="2074" spans="70:102" s="96" customFormat="1">
      <c r="BR2074" s="110"/>
      <c r="CX2074" s="97"/>
    </row>
    <row r="2075" spans="70:102" s="96" customFormat="1">
      <c r="BR2075" s="110"/>
      <c r="CX2075" s="97"/>
    </row>
    <row r="2076" spans="70:102" s="96" customFormat="1">
      <c r="BR2076" s="110"/>
      <c r="CX2076" s="97"/>
    </row>
    <row r="2077" spans="70:102" s="96" customFormat="1">
      <c r="BR2077" s="110"/>
      <c r="CX2077" s="97"/>
    </row>
    <row r="2078" spans="70:102" s="96" customFormat="1">
      <c r="BR2078" s="110"/>
      <c r="CX2078" s="97"/>
    </row>
    <row r="2079" spans="70:102" s="96" customFormat="1">
      <c r="BR2079" s="110"/>
      <c r="CX2079" s="97"/>
    </row>
    <row r="2080" spans="70:102" s="96" customFormat="1">
      <c r="BR2080" s="110"/>
      <c r="CX2080" s="97"/>
    </row>
    <row r="2081" spans="70:102" s="96" customFormat="1">
      <c r="BR2081" s="110"/>
      <c r="CX2081" s="97"/>
    </row>
    <row r="2082" spans="70:102" s="96" customFormat="1">
      <c r="BR2082" s="110"/>
      <c r="CX2082" s="97"/>
    </row>
    <row r="2083" spans="70:102" s="96" customFormat="1">
      <c r="BR2083" s="110"/>
      <c r="CX2083" s="97"/>
    </row>
    <row r="2084" spans="70:102" s="96" customFormat="1">
      <c r="BR2084" s="110"/>
      <c r="CX2084" s="97"/>
    </row>
    <row r="2085" spans="70:102" s="96" customFormat="1">
      <c r="BR2085" s="110"/>
      <c r="CX2085" s="97"/>
    </row>
    <row r="2086" spans="70:102" s="96" customFormat="1">
      <c r="BR2086" s="110"/>
      <c r="CX2086" s="97"/>
    </row>
    <row r="2087" spans="70:102" s="96" customFormat="1">
      <c r="BR2087" s="110"/>
      <c r="CX2087" s="97"/>
    </row>
    <row r="2088" spans="70:102" s="96" customFormat="1">
      <c r="BR2088" s="110"/>
      <c r="CX2088" s="97"/>
    </row>
    <row r="2089" spans="70:102" s="96" customFormat="1">
      <c r="BR2089" s="110"/>
      <c r="CX2089" s="97"/>
    </row>
    <row r="2090" spans="70:102" s="96" customFormat="1">
      <c r="BR2090" s="110"/>
      <c r="CX2090" s="97"/>
    </row>
    <row r="2091" spans="70:102" s="96" customFormat="1">
      <c r="BR2091" s="110"/>
      <c r="CX2091" s="97"/>
    </row>
    <row r="2092" spans="70:102" s="96" customFormat="1">
      <c r="BR2092" s="110"/>
      <c r="CX2092" s="97"/>
    </row>
    <row r="2093" spans="70:102" s="96" customFormat="1">
      <c r="BR2093" s="110"/>
      <c r="CX2093" s="97"/>
    </row>
    <row r="2094" spans="70:102" s="96" customFormat="1">
      <c r="BR2094" s="110"/>
      <c r="CX2094" s="97"/>
    </row>
    <row r="2095" spans="70:102" s="96" customFormat="1">
      <c r="BR2095" s="110"/>
      <c r="CX2095" s="97"/>
    </row>
    <row r="2096" spans="70:102" s="96" customFormat="1">
      <c r="BR2096" s="110"/>
      <c r="CX2096" s="97"/>
    </row>
    <row r="2097" spans="70:102" s="96" customFormat="1">
      <c r="BR2097" s="110"/>
      <c r="CX2097" s="97"/>
    </row>
    <row r="2098" spans="70:102" s="96" customFormat="1">
      <c r="BR2098" s="110"/>
      <c r="CX2098" s="97"/>
    </row>
    <row r="2099" spans="70:102" s="96" customFormat="1">
      <c r="BR2099" s="110"/>
      <c r="CX2099" s="97"/>
    </row>
    <row r="2100" spans="70:102" s="96" customFormat="1">
      <c r="BR2100" s="110"/>
      <c r="CX2100" s="97"/>
    </row>
    <row r="2101" spans="70:102" s="96" customFormat="1">
      <c r="BR2101" s="110"/>
      <c r="CX2101" s="97"/>
    </row>
    <row r="2102" spans="70:102" s="96" customFormat="1">
      <c r="BR2102" s="110"/>
      <c r="CX2102" s="97"/>
    </row>
    <row r="2103" spans="70:102" s="96" customFormat="1">
      <c r="BR2103" s="110"/>
      <c r="CX2103" s="97"/>
    </row>
    <row r="2104" spans="70:102" s="96" customFormat="1">
      <c r="BR2104" s="110"/>
      <c r="CX2104" s="97"/>
    </row>
    <row r="2105" spans="70:102" s="96" customFormat="1">
      <c r="BR2105" s="110"/>
      <c r="CX2105" s="97"/>
    </row>
    <row r="2106" spans="70:102" s="96" customFormat="1">
      <c r="BR2106" s="110"/>
      <c r="CX2106" s="97"/>
    </row>
    <row r="2107" spans="70:102" s="96" customFormat="1">
      <c r="BR2107" s="110"/>
      <c r="CX2107" s="97"/>
    </row>
    <row r="2108" spans="70:102" s="96" customFormat="1">
      <c r="BR2108" s="110"/>
      <c r="CX2108" s="97"/>
    </row>
    <row r="2109" spans="70:102" s="96" customFormat="1">
      <c r="BR2109" s="110"/>
      <c r="CX2109" s="97"/>
    </row>
    <row r="2110" spans="70:102" s="96" customFormat="1">
      <c r="BR2110" s="110"/>
      <c r="CX2110" s="97"/>
    </row>
    <row r="2111" spans="70:102" s="96" customFormat="1">
      <c r="BR2111" s="110"/>
      <c r="CX2111" s="97"/>
    </row>
    <row r="2112" spans="70:102" s="96" customFormat="1">
      <c r="BR2112" s="110"/>
      <c r="CX2112" s="97"/>
    </row>
    <row r="2113" spans="70:102" s="96" customFormat="1">
      <c r="BR2113" s="110"/>
      <c r="CX2113" s="97"/>
    </row>
    <row r="2114" spans="70:102" s="96" customFormat="1">
      <c r="BR2114" s="110"/>
      <c r="CX2114" s="97"/>
    </row>
    <row r="2115" spans="70:102" s="96" customFormat="1">
      <c r="BR2115" s="110"/>
      <c r="CX2115" s="97"/>
    </row>
    <row r="2116" spans="70:102" s="96" customFormat="1">
      <c r="BR2116" s="110"/>
      <c r="CX2116" s="97"/>
    </row>
    <row r="2117" spans="70:102" s="96" customFormat="1">
      <c r="BR2117" s="110"/>
      <c r="CX2117" s="97"/>
    </row>
    <row r="2118" spans="70:102" s="96" customFormat="1">
      <c r="BR2118" s="110"/>
      <c r="CX2118" s="97"/>
    </row>
    <row r="2119" spans="70:102" s="96" customFormat="1">
      <c r="BR2119" s="110"/>
      <c r="CX2119" s="97"/>
    </row>
    <row r="2120" spans="70:102" s="96" customFormat="1">
      <c r="BR2120" s="110"/>
      <c r="CX2120" s="97"/>
    </row>
    <row r="2121" spans="70:102" s="96" customFormat="1">
      <c r="BR2121" s="110"/>
      <c r="CX2121" s="97"/>
    </row>
    <row r="2122" spans="70:102" s="96" customFormat="1">
      <c r="BR2122" s="110"/>
      <c r="CX2122" s="97"/>
    </row>
    <row r="2123" spans="70:102" s="96" customFormat="1">
      <c r="BR2123" s="110"/>
      <c r="CX2123" s="97"/>
    </row>
    <row r="2124" spans="70:102" s="96" customFormat="1">
      <c r="BR2124" s="110"/>
      <c r="CX2124" s="97"/>
    </row>
    <row r="2125" spans="70:102" s="96" customFormat="1">
      <c r="BR2125" s="110"/>
      <c r="CX2125" s="97"/>
    </row>
    <row r="2126" spans="70:102" s="96" customFormat="1">
      <c r="BR2126" s="110"/>
      <c r="CX2126" s="97"/>
    </row>
    <row r="2127" spans="70:102" s="96" customFormat="1">
      <c r="BR2127" s="110"/>
      <c r="CX2127" s="97"/>
    </row>
    <row r="2128" spans="70:102" s="96" customFormat="1">
      <c r="BR2128" s="110"/>
      <c r="CX2128" s="97"/>
    </row>
    <row r="2129" spans="70:102" s="96" customFormat="1">
      <c r="BR2129" s="110"/>
      <c r="CX2129" s="97"/>
    </row>
    <row r="2130" spans="70:102" s="96" customFormat="1">
      <c r="BR2130" s="110"/>
      <c r="CX2130" s="97"/>
    </row>
    <row r="2131" spans="70:102" s="96" customFormat="1">
      <c r="BR2131" s="110"/>
      <c r="CX2131" s="97"/>
    </row>
    <row r="2132" spans="70:102" s="96" customFormat="1">
      <c r="BR2132" s="110"/>
      <c r="CX2132" s="97"/>
    </row>
    <row r="2133" spans="70:102" s="96" customFormat="1">
      <c r="BR2133" s="110"/>
      <c r="CX2133" s="97"/>
    </row>
    <row r="2134" spans="70:102" s="96" customFormat="1">
      <c r="BR2134" s="110"/>
      <c r="CX2134" s="97"/>
    </row>
    <row r="2135" spans="70:102" s="96" customFormat="1">
      <c r="BR2135" s="110"/>
      <c r="CX2135" s="97"/>
    </row>
    <row r="2136" spans="70:102" s="96" customFormat="1">
      <c r="BR2136" s="110"/>
      <c r="CX2136" s="97"/>
    </row>
    <row r="2137" spans="70:102" s="96" customFormat="1">
      <c r="BR2137" s="110"/>
      <c r="CX2137" s="97"/>
    </row>
    <row r="2138" spans="70:102" s="96" customFormat="1">
      <c r="BR2138" s="110"/>
      <c r="CX2138" s="97"/>
    </row>
    <row r="2139" spans="70:102" s="96" customFormat="1">
      <c r="BR2139" s="110"/>
      <c r="CX2139" s="97"/>
    </row>
    <row r="2140" spans="70:102" s="96" customFormat="1">
      <c r="BR2140" s="110"/>
      <c r="CX2140" s="97"/>
    </row>
    <row r="2141" spans="70:102" s="96" customFormat="1">
      <c r="BR2141" s="110"/>
      <c r="CX2141" s="97"/>
    </row>
    <row r="2142" spans="70:102" s="96" customFormat="1">
      <c r="BR2142" s="110"/>
      <c r="CX2142" s="97"/>
    </row>
    <row r="2143" spans="70:102" s="96" customFormat="1">
      <c r="BR2143" s="110"/>
      <c r="CX2143" s="97"/>
    </row>
    <row r="2144" spans="70:102" s="96" customFormat="1">
      <c r="BR2144" s="110"/>
      <c r="CX2144" s="97"/>
    </row>
    <row r="2145" spans="70:102" s="96" customFormat="1">
      <c r="BR2145" s="110"/>
      <c r="CX2145" s="97"/>
    </row>
    <row r="2146" spans="70:102" s="96" customFormat="1">
      <c r="BR2146" s="110"/>
      <c r="CX2146" s="97"/>
    </row>
    <row r="2147" spans="70:102" s="96" customFormat="1">
      <c r="BR2147" s="110"/>
      <c r="CX2147" s="97"/>
    </row>
    <row r="2148" spans="70:102" s="96" customFormat="1">
      <c r="BR2148" s="110"/>
      <c r="CX2148" s="97"/>
    </row>
    <row r="2149" spans="70:102" s="96" customFormat="1">
      <c r="BR2149" s="110"/>
      <c r="CX2149" s="97"/>
    </row>
    <row r="2150" spans="70:102" s="96" customFormat="1">
      <c r="BR2150" s="110"/>
      <c r="CX2150" s="97"/>
    </row>
    <row r="2151" spans="70:102" s="96" customFormat="1">
      <c r="BR2151" s="110"/>
      <c r="CX2151" s="97"/>
    </row>
    <row r="2152" spans="70:102" s="96" customFormat="1">
      <c r="BR2152" s="110"/>
      <c r="CX2152" s="97"/>
    </row>
    <row r="2153" spans="70:102" s="96" customFormat="1">
      <c r="BR2153" s="110"/>
      <c r="CX2153" s="97"/>
    </row>
    <row r="2154" spans="70:102" s="96" customFormat="1">
      <c r="BR2154" s="110"/>
      <c r="CX2154" s="97"/>
    </row>
    <row r="2155" spans="70:102" s="96" customFormat="1">
      <c r="BR2155" s="110"/>
      <c r="CX2155" s="97"/>
    </row>
    <row r="2156" spans="70:102" s="96" customFormat="1">
      <c r="BR2156" s="110"/>
      <c r="CX2156" s="97"/>
    </row>
    <row r="2157" spans="70:102" s="96" customFormat="1">
      <c r="BR2157" s="110"/>
      <c r="CX2157" s="97"/>
    </row>
    <row r="2158" spans="70:102" s="96" customFormat="1">
      <c r="BR2158" s="110"/>
      <c r="CX2158" s="97"/>
    </row>
    <row r="2159" spans="70:102" s="96" customFormat="1">
      <c r="BR2159" s="110"/>
      <c r="CX2159" s="97"/>
    </row>
    <row r="2160" spans="70:102" s="96" customFormat="1">
      <c r="BR2160" s="110"/>
      <c r="CX2160" s="97"/>
    </row>
    <row r="2161" spans="70:102" s="96" customFormat="1">
      <c r="BR2161" s="110"/>
      <c r="CX2161" s="97"/>
    </row>
    <row r="2162" spans="70:102" s="96" customFormat="1">
      <c r="BR2162" s="110"/>
      <c r="CX2162" s="97"/>
    </row>
    <row r="2163" spans="70:102" s="96" customFormat="1">
      <c r="BR2163" s="110"/>
      <c r="CX2163" s="97"/>
    </row>
    <row r="2164" spans="70:102" s="96" customFormat="1">
      <c r="BR2164" s="110"/>
      <c r="CX2164" s="97"/>
    </row>
    <row r="2165" spans="70:102" s="96" customFormat="1">
      <c r="BR2165" s="110"/>
      <c r="CX2165" s="97"/>
    </row>
    <row r="2166" spans="70:102" s="96" customFormat="1">
      <c r="BR2166" s="110"/>
      <c r="CX2166" s="97"/>
    </row>
    <row r="2167" spans="70:102" s="96" customFormat="1">
      <c r="BR2167" s="110"/>
      <c r="CX2167" s="97"/>
    </row>
    <row r="2168" spans="70:102" s="96" customFormat="1">
      <c r="BR2168" s="110"/>
      <c r="CX2168" s="97"/>
    </row>
    <row r="2169" spans="70:102" s="96" customFormat="1">
      <c r="BR2169" s="110"/>
      <c r="CX2169" s="97"/>
    </row>
    <row r="2170" spans="70:102" s="96" customFormat="1">
      <c r="BR2170" s="110"/>
      <c r="CX2170" s="97"/>
    </row>
    <row r="2171" spans="70:102" s="96" customFormat="1">
      <c r="BR2171" s="110"/>
      <c r="CX2171" s="97"/>
    </row>
    <row r="2172" spans="70:102" s="96" customFormat="1">
      <c r="BR2172" s="110"/>
      <c r="CX2172" s="97"/>
    </row>
    <row r="2173" spans="70:102" s="96" customFormat="1">
      <c r="BR2173" s="110"/>
      <c r="CX2173" s="97"/>
    </row>
    <row r="2174" spans="70:102" s="96" customFormat="1">
      <c r="BR2174" s="110"/>
      <c r="CX2174" s="97"/>
    </row>
    <row r="2175" spans="70:102" s="96" customFormat="1">
      <c r="BR2175" s="110"/>
      <c r="CX2175" s="97"/>
    </row>
    <row r="2176" spans="70:102" s="96" customFormat="1">
      <c r="BR2176" s="110"/>
      <c r="CX2176" s="97"/>
    </row>
    <row r="2177" spans="70:102" s="96" customFormat="1">
      <c r="BR2177" s="110"/>
      <c r="CX2177" s="97"/>
    </row>
    <row r="2178" spans="70:102" s="96" customFormat="1">
      <c r="BR2178" s="110"/>
      <c r="CX2178" s="97"/>
    </row>
    <row r="2179" spans="70:102" s="96" customFormat="1">
      <c r="BR2179" s="110"/>
      <c r="CX2179" s="97"/>
    </row>
    <row r="2180" spans="70:102" s="96" customFormat="1">
      <c r="BR2180" s="110"/>
      <c r="CX2180" s="97"/>
    </row>
    <row r="2181" spans="70:102" s="96" customFormat="1">
      <c r="BR2181" s="110"/>
      <c r="CX2181" s="97"/>
    </row>
    <row r="2182" spans="70:102" s="96" customFormat="1">
      <c r="BR2182" s="110"/>
      <c r="CX2182" s="97"/>
    </row>
    <row r="2183" spans="70:102" s="96" customFormat="1">
      <c r="BR2183" s="110"/>
      <c r="CX2183" s="97"/>
    </row>
    <row r="2184" spans="70:102" s="96" customFormat="1">
      <c r="BR2184" s="110"/>
      <c r="CX2184" s="97"/>
    </row>
    <row r="2185" spans="70:102" s="96" customFormat="1">
      <c r="BR2185" s="110"/>
      <c r="CX2185" s="97"/>
    </row>
    <row r="2186" spans="70:102" s="96" customFormat="1">
      <c r="BR2186" s="110"/>
      <c r="CX2186" s="97"/>
    </row>
    <row r="2187" spans="70:102" s="96" customFormat="1">
      <c r="BR2187" s="110"/>
      <c r="CX2187" s="97"/>
    </row>
    <row r="2188" spans="70:102" s="96" customFormat="1">
      <c r="BR2188" s="110"/>
      <c r="CX2188" s="97"/>
    </row>
    <row r="2189" spans="70:102" s="96" customFormat="1">
      <c r="BR2189" s="110"/>
      <c r="CX2189" s="97"/>
    </row>
    <row r="2190" spans="70:102" s="96" customFormat="1">
      <c r="BR2190" s="110"/>
      <c r="CX2190" s="97"/>
    </row>
    <row r="2191" spans="70:102" s="96" customFormat="1">
      <c r="BR2191" s="110"/>
      <c r="CX2191" s="97"/>
    </row>
    <row r="2192" spans="70:102" s="96" customFormat="1">
      <c r="BR2192" s="110"/>
      <c r="CX2192" s="97"/>
    </row>
    <row r="2193" spans="70:102" s="96" customFormat="1">
      <c r="BR2193" s="110"/>
      <c r="CX2193" s="97"/>
    </row>
    <row r="2194" spans="70:102" s="96" customFormat="1">
      <c r="BR2194" s="110"/>
      <c r="CX2194" s="97"/>
    </row>
    <row r="2195" spans="70:102" s="96" customFormat="1">
      <c r="BR2195" s="110"/>
      <c r="CX2195" s="97"/>
    </row>
    <row r="2196" spans="70:102" s="96" customFormat="1">
      <c r="BR2196" s="110"/>
      <c r="CX2196" s="97"/>
    </row>
    <row r="2197" spans="70:102" s="96" customFormat="1">
      <c r="BR2197" s="110"/>
      <c r="CX2197" s="97"/>
    </row>
    <row r="2198" spans="70:102" s="96" customFormat="1">
      <c r="BR2198" s="110"/>
      <c r="CX2198" s="97"/>
    </row>
    <row r="2199" spans="70:102" s="96" customFormat="1">
      <c r="BR2199" s="110"/>
      <c r="CX2199" s="97"/>
    </row>
    <row r="2200" spans="70:102" s="96" customFormat="1">
      <c r="BR2200" s="110"/>
      <c r="CX2200" s="97"/>
    </row>
    <row r="2201" spans="70:102" s="96" customFormat="1">
      <c r="BR2201" s="110"/>
      <c r="CX2201" s="97"/>
    </row>
    <row r="2202" spans="70:102" s="96" customFormat="1">
      <c r="BR2202" s="110"/>
      <c r="CX2202" s="97"/>
    </row>
    <row r="2203" spans="70:102" s="96" customFormat="1">
      <c r="BR2203" s="110"/>
      <c r="CX2203" s="97"/>
    </row>
    <row r="2204" spans="70:102" s="96" customFormat="1">
      <c r="BR2204" s="110"/>
      <c r="CX2204" s="97"/>
    </row>
    <row r="2205" spans="70:102" s="96" customFormat="1">
      <c r="BR2205" s="110"/>
      <c r="CX2205" s="97"/>
    </row>
    <row r="2206" spans="70:102" s="96" customFormat="1">
      <c r="BR2206" s="110"/>
      <c r="CX2206" s="97"/>
    </row>
    <row r="2207" spans="70:102" s="96" customFormat="1">
      <c r="BR2207" s="110"/>
      <c r="CX2207" s="97"/>
    </row>
    <row r="2208" spans="70:102" s="96" customFormat="1">
      <c r="BR2208" s="110"/>
      <c r="CX2208" s="97"/>
    </row>
    <row r="2209" spans="70:102" s="96" customFormat="1">
      <c r="BR2209" s="110"/>
      <c r="CX2209" s="97"/>
    </row>
    <row r="2210" spans="70:102" s="96" customFormat="1">
      <c r="BR2210" s="110"/>
      <c r="CX2210" s="97"/>
    </row>
    <row r="2211" spans="70:102" s="96" customFormat="1">
      <c r="BR2211" s="110"/>
      <c r="CX2211" s="97"/>
    </row>
    <row r="2212" spans="70:102" s="96" customFormat="1">
      <c r="BR2212" s="110"/>
      <c r="CX2212" s="97"/>
    </row>
    <row r="2213" spans="70:102" s="96" customFormat="1">
      <c r="BR2213" s="110"/>
      <c r="CX2213" s="97"/>
    </row>
    <row r="2214" spans="70:102" s="96" customFormat="1">
      <c r="BR2214" s="110"/>
      <c r="CX2214" s="97"/>
    </row>
    <row r="2215" spans="70:102" s="96" customFormat="1">
      <c r="BR2215" s="110"/>
      <c r="CX2215" s="97"/>
    </row>
    <row r="2216" spans="70:102" s="96" customFormat="1">
      <c r="BR2216" s="110"/>
      <c r="CX2216" s="97"/>
    </row>
    <row r="2217" spans="70:102" s="96" customFormat="1">
      <c r="BR2217" s="110"/>
      <c r="CX2217" s="97"/>
    </row>
    <row r="2218" spans="70:102" s="96" customFormat="1">
      <c r="BR2218" s="110"/>
      <c r="CX2218" s="97"/>
    </row>
    <row r="2219" spans="70:102" s="96" customFormat="1">
      <c r="BR2219" s="110"/>
      <c r="CX2219" s="97"/>
    </row>
    <row r="2220" spans="70:102" s="96" customFormat="1">
      <c r="BR2220" s="110"/>
      <c r="CX2220" s="97"/>
    </row>
    <row r="2221" spans="70:102" s="96" customFormat="1">
      <c r="BR2221" s="110"/>
      <c r="CX2221" s="97"/>
    </row>
    <row r="2222" spans="70:102" s="96" customFormat="1">
      <c r="BR2222" s="110"/>
      <c r="CX2222" s="97"/>
    </row>
    <row r="2223" spans="70:102" s="96" customFormat="1">
      <c r="BR2223" s="110"/>
      <c r="CX2223" s="97"/>
    </row>
    <row r="2224" spans="70:102" s="96" customFormat="1">
      <c r="BR2224" s="110"/>
      <c r="CX2224" s="97"/>
    </row>
    <row r="2225" spans="70:102" s="96" customFormat="1">
      <c r="BR2225" s="110"/>
      <c r="CX2225" s="97"/>
    </row>
    <row r="2226" spans="70:102" s="96" customFormat="1">
      <c r="BR2226" s="110"/>
      <c r="CX2226" s="97"/>
    </row>
    <row r="2227" spans="70:102" s="96" customFormat="1">
      <c r="BR2227" s="110"/>
      <c r="CX2227" s="97"/>
    </row>
    <row r="2228" spans="70:102" s="96" customFormat="1">
      <c r="BR2228" s="110"/>
      <c r="CX2228" s="97"/>
    </row>
    <row r="2229" spans="70:102" s="96" customFormat="1">
      <c r="BR2229" s="110"/>
      <c r="CX2229" s="97"/>
    </row>
    <row r="2230" spans="70:102" s="96" customFormat="1">
      <c r="BR2230" s="110"/>
      <c r="CX2230" s="97"/>
    </row>
    <row r="2231" spans="70:102" s="96" customFormat="1">
      <c r="BR2231" s="110"/>
      <c r="CX2231" s="97"/>
    </row>
    <row r="2232" spans="70:102" s="96" customFormat="1">
      <c r="BR2232" s="110"/>
      <c r="CX2232" s="97"/>
    </row>
    <row r="2233" spans="70:102" s="96" customFormat="1">
      <c r="BR2233" s="110"/>
      <c r="CX2233" s="97"/>
    </row>
    <row r="2234" spans="70:102" s="96" customFormat="1">
      <c r="BR2234" s="110"/>
      <c r="CX2234" s="97"/>
    </row>
    <row r="2235" spans="70:102" s="96" customFormat="1">
      <c r="BR2235" s="110"/>
      <c r="CX2235" s="97"/>
    </row>
    <row r="2236" spans="70:102" s="96" customFormat="1">
      <c r="BR2236" s="110"/>
      <c r="CX2236" s="97"/>
    </row>
    <row r="2237" spans="70:102" s="96" customFormat="1">
      <c r="BR2237" s="110"/>
      <c r="CX2237" s="97"/>
    </row>
    <row r="2238" spans="70:102" s="96" customFormat="1">
      <c r="BR2238" s="110"/>
      <c r="CX2238" s="97"/>
    </row>
    <row r="2239" spans="70:102" s="96" customFormat="1">
      <c r="BR2239" s="110"/>
      <c r="CX2239" s="97"/>
    </row>
    <row r="2240" spans="70:102" s="96" customFormat="1">
      <c r="BR2240" s="110"/>
      <c r="CX2240" s="97"/>
    </row>
    <row r="2241" spans="70:102" s="96" customFormat="1">
      <c r="BR2241" s="110"/>
      <c r="CX2241" s="97"/>
    </row>
    <row r="2242" spans="70:102" s="96" customFormat="1">
      <c r="BR2242" s="110"/>
      <c r="CX2242" s="97"/>
    </row>
    <row r="2243" spans="70:102" s="96" customFormat="1">
      <c r="BR2243" s="110"/>
      <c r="CX2243" s="97"/>
    </row>
    <row r="2244" spans="70:102" s="96" customFormat="1">
      <c r="BR2244" s="110"/>
      <c r="CX2244" s="97"/>
    </row>
    <row r="2245" spans="70:102" s="96" customFormat="1">
      <c r="BR2245" s="110"/>
      <c r="CX2245" s="97"/>
    </row>
    <row r="2246" spans="70:102" s="96" customFormat="1">
      <c r="BR2246" s="110"/>
      <c r="CX2246" s="97"/>
    </row>
    <row r="2247" spans="70:102" s="96" customFormat="1">
      <c r="BR2247" s="110"/>
      <c r="CX2247" s="97"/>
    </row>
    <row r="2248" spans="70:102" s="96" customFormat="1">
      <c r="BR2248" s="110"/>
      <c r="CX2248" s="97"/>
    </row>
    <row r="2249" spans="70:102" s="96" customFormat="1">
      <c r="BR2249" s="110"/>
      <c r="CX2249" s="97"/>
    </row>
    <row r="2250" spans="70:102" s="96" customFormat="1">
      <c r="BR2250" s="110"/>
      <c r="CX2250" s="97"/>
    </row>
    <row r="2251" spans="70:102" s="96" customFormat="1">
      <c r="BR2251" s="110"/>
      <c r="CX2251" s="97"/>
    </row>
    <row r="2252" spans="70:102" s="96" customFormat="1">
      <c r="BR2252" s="110"/>
      <c r="CX2252" s="97"/>
    </row>
    <row r="2253" spans="70:102" s="96" customFormat="1">
      <c r="BR2253" s="110"/>
      <c r="CX2253" s="97"/>
    </row>
    <row r="2254" spans="70:102" s="96" customFormat="1">
      <c r="BR2254" s="110"/>
      <c r="CX2254" s="97"/>
    </row>
    <row r="2255" spans="70:102" s="96" customFormat="1">
      <c r="BR2255" s="110"/>
      <c r="CX2255" s="97"/>
    </row>
    <row r="2256" spans="70:102" s="96" customFormat="1">
      <c r="BR2256" s="110"/>
      <c r="CX2256" s="97"/>
    </row>
    <row r="2257" spans="70:102" s="96" customFormat="1">
      <c r="BR2257" s="110"/>
      <c r="CX2257" s="97"/>
    </row>
    <row r="2258" spans="70:102" s="96" customFormat="1">
      <c r="BR2258" s="110"/>
      <c r="CX2258" s="97"/>
    </row>
    <row r="2259" spans="70:102" s="96" customFormat="1">
      <c r="BR2259" s="110"/>
      <c r="CX2259" s="97"/>
    </row>
    <row r="2260" spans="70:102" s="96" customFormat="1">
      <c r="BR2260" s="110"/>
      <c r="CX2260" s="97"/>
    </row>
    <row r="2261" spans="70:102" s="96" customFormat="1">
      <c r="BR2261" s="110"/>
      <c r="CX2261" s="97"/>
    </row>
    <row r="2262" spans="70:102" s="96" customFormat="1">
      <c r="BR2262" s="110"/>
      <c r="CX2262" s="97"/>
    </row>
    <row r="2263" spans="70:102" s="96" customFormat="1">
      <c r="BR2263" s="110"/>
      <c r="CX2263" s="97"/>
    </row>
    <row r="2264" spans="70:102" s="96" customFormat="1">
      <c r="BR2264" s="110"/>
      <c r="CX2264" s="97"/>
    </row>
    <row r="2265" spans="70:102" s="96" customFormat="1">
      <c r="BR2265" s="110"/>
      <c r="CX2265" s="97"/>
    </row>
    <row r="2266" spans="70:102" s="96" customFormat="1">
      <c r="BR2266" s="110"/>
      <c r="CX2266" s="97"/>
    </row>
    <row r="2267" spans="70:102" s="96" customFormat="1">
      <c r="BR2267" s="110"/>
      <c r="CX2267" s="97"/>
    </row>
    <row r="2268" spans="70:102" s="96" customFormat="1">
      <c r="BR2268" s="110"/>
      <c r="CX2268" s="97"/>
    </row>
    <row r="2269" spans="70:102" s="96" customFormat="1">
      <c r="BR2269" s="110"/>
      <c r="CX2269" s="97"/>
    </row>
    <row r="2270" spans="70:102" s="96" customFormat="1">
      <c r="BR2270" s="110"/>
      <c r="CX2270" s="97"/>
    </row>
    <row r="2271" spans="70:102" s="96" customFormat="1">
      <c r="BR2271" s="110"/>
      <c r="CX2271" s="97"/>
    </row>
    <row r="2272" spans="70:102" s="96" customFormat="1">
      <c r="BR2272" s="110"/>
      <c r="CX2272" s="97"/>
    </row>
    <row r="2273" spans="70:102" s="96" customFormat="1">
      <c r="BR2273" s="110"/>
      <c r="CX2273" s="97"/>
    </row>
    <row r="2274" spans="70:102" s="96" customFormat="1">
      <c r="BR2274" s="110"/>
      <c r="CX2274" s="97"/>
    </row>
    <row r="2275" spans="70:102" s="96" customFormat="1">
      <c r="BR2275" s="110"/>
      <c r="CX2275" s="97"/>
    </row>
    <row r="2276" spans="70:102" s="96" customFormat="1">
      <c r="BR2276" s="110"/>
      <c r="CX2276" s="97"/>
    </row>
    <row r="2277" spans="70:102" s="96" customFormat="1">
      <c r="BR2277" s="110"/>
      <c r="CX2277" s="97"/>
    </row>
    <row r="2278" spans="70:102" s="96" customFormat="1">
      <c r="BR2278" s="110"/>
      <c r="CX2278" s="97"/>
    </row>
    <row r="2279" spans="70:102" s="96" customFormat="1">
      <c r="BR2279" s="110"/>
      <c r="CX2279" s="97"/>
    </row>
    <row r="2280" spans="70:102" s="96" customFormat="1">
      <c r="BR2280" s="110"/>
      <c r="CX2280" s="97"/>
    </row>
    <row r="2281" spans="70:102" s="96" customFormat="1">
      <c r="BR2281" s="110"/>
      <c r="CX2281" s="97"/>
    </row>
    <row r="2282" spans="70:102" s="96" customFormat="1">
      <c r="BR2282" s="110"/>
      <c r="CX2282" s="97"/>
    </row>
    <row r="2283" spans="70:102" s="96" customFormat="1">
      <c r="BR2283" s="110"/>
      <c r="CX2283" s="97"/>
    </row>
    <row r="2284" spans="70:102" s="96" customFormat="1">
      <c r="BR2284" s="110"/>
      <c r="CX2284" s="97"/>
    </row>
    <row r="2285" spans="70:102" s="96" customFormat="1">
      <c r="BR2285" s="110"/>
      <c r="CX2285" s="97"/>
    </row>
    <row r="2286" spans="70:102" s="96" customFormat="1">
      <c r="BR2286" s="110"/>
      <c r="CX2286" s="97"/>
    </row>
    <row r="2287" spans="70:102" s="96" customFormat="1">
      <c r="BR2287" s="110"/>
      <c r="CX2287" s="97"/>
    </row>
    <row r="2288" spans="70:102" s="96" customFormat="1">
      <c r="BR2288" s="110"/>
      <c r="CX2288" s="97"/>
    </row>
    <row r="2289" spans="70:102" s="96" customFormat="1">
      <c r="BR2289" s="110"/>
      <c r="CX2289" s="97"/>
    </row>
    <row r="2290" spans="70:102" s="96" customFormat="1">
      <c r="BR2290" s="110"/>
      <c r="CX2290" s="97"/>
    </row>
    <row r="2291" spans="70:102" s="96" customFormat="1">
      <c r="BR2291" s="110"/>
      <c r="CX2291" s="97"/>
    </row>
    <row r="2292" spans="70:102" s="96" customFormat="1">
      <c r="BR2292" s="110"/>
      <c r="CX2292" s="97"/>
    </row>
    <row r="2293" spans="70:102" s="96" customFormat="1">
      <c r="BR2293" s="110"/>
      <c r="CX2293" s="97"/>
    </row>
    <row r="2294" spans="70:102" s="96" customFormat="1">
      <c r="BR2294" s="110"/>
      <c r="CX2294" s="97"/>
    </row>
    <row r="2295" spans="70:102" s="96" customFormat="1">
      <c r="BR2295" s="110"/>
      <c r="CX2295" s="97"/>
    </row>
    <row r="2296" spans="70:102" s="96" customFormat="1">
      <c r="BR2296" s="110"/>
      <c r="CX2296" s="97"/>
    </row>
    <row r="2297" spans="70:102" s="96" customFormat="1">
      <c r="BR2297" s="110"/>
      <c r="CX2297" s="97"/>
    </row>
    <row r="2298" spans="70:102" s="96" customFormat="1">
      <c r="BR2298" s="110"/>
      <c r="CX2298" s="97"/>
    </row>
    <row r="2299" spans="70:102" s="96" customFormat="1">
      <c r="BR2299" s="110"/>
      <c r="CX2299" s="97"/>
    </row>
    <row r="2300" spans="70:102" s="96" customFormat="1">
      <c r="BR2300" s="110"/>
      <c r="CX2300" s="97"/>
    </row>
    <row r="2301" spans="70:102" s="96" customFormat="1">
      <c r="BR2301" s="110"/>
      <c r="CX2301" s="97"/>
    </row>
    <row r="2302" spans="70:102" s="96" customFormat="1">
      <c r="BR2302" s="110"/>
      <c r="CX2302" s="97"/>
    </row>
    <row r="2303" spans="70:102" s="96" customFormat="1">
      <c r="BR2303" s="110"/>
      <c r="CX2303" s="97"/>
    </row>
    <row r="2304" spans="70:102" s="96" customFormat="1">
      <c r="BR2304" s="110"/>
      <c r="CX2304" s="97"/>
    </row>
    <row r="2305" spans="70:102" s="96" customFormat="1">
      <c r="BR2305" s="110"/>
      <c r="CX2305" s="97"/>
    </row>
    <row r="2306" spans="70:102" s="96" customFormat="1">
      <c r="BR2306" s="110"/>
      <c r="CX2306" s="97"/>
    </row>
    <row r="2307" spans="70:102" s="96" customFormat="1">
      <c r="BR2307" s="110"/>
      <c r="CX2307" s="97"/>
    </row>
    <row r="2308" spans="70:102" s="96" customFormat="1">
      <c r="BR2308" s="110"/>
      <c r="CX2308" s="97"/>
    </row>
    <row r="2309" spans="70:102" s="96" customFormat="1">
      <c r="BR2309" s="110"/>
      <c r="CX2309" s="97"/>
    </row>
    <row r="2310" spans="70:102" s="96" customFormat="1">
      <c r="BR2310" s="110"/>
      <c r="CX2310" s="97"/>
    </row>
    <row r="2311" spans="70:102" s="96" customFormat="1">
      <c r="BR2311" s="110"/>
      <c r="CX2311" s="97"/>
    </row>
    <row r="2312" spans="70:102" s="96" customFormat="1">
      <c r="BR2312" s="110"/>
      <c r="CX2312" s="97"/>
    </row>
    <row r="2313" spans="70:102" s="96" customFormat="1">
      <c r="BR2313" s="110"/>
      <c r="CX2313" s="97"/>
    </row>
    <row r="2314" spans="70:102" s="96" customFormat="1">
      <c r="BR2314" s="110"/>
      <c r="CX2314" s="97"/>
    </row>
    <row r="2315" spans="70:102" s="96" customFormat="1">
      <c r="BR2315" s="110"/>
      <c r="CX2315" s="97"/>
    </row>
    <row r="2316" spans="70:102" s="96" customFormat="1">
      <c r="BR2316" s="110"/>
      <c r="CX2316" s="97"/>
    </row>
    <row r="2317" spans="70:102" s="96" customFormat="1">
      <c r="BR2317" s="110"/>
      <c r="CX2317" s="97"/>
    </row>
    <row r="2318" spans="70:102" s="96" customFormat="1">
      <c r="BR2318" s="110"/>
      <c r="CX2318" s="97"/>
    </row>
    <row r="2319" spans="70:102" s="96" customFormat="1">
      <c r="BR2319" s="110"/>
      <c r="CX2319" s="97"/>
    </row>
    <row r="2320" spans="70:102" s="96" customFormat="1">
      <c r="BR2320" s="110"/>
      <c r="CX2320" s="97"/>
    </row>
    <row r="2321" spans="70:102" s="96" customFormat="1">
      <c r="BR2321" s="110"/>
      <c r="CX2321" s="97"/>
    </row>
    <row r="2322" spans="70:102" s="96" customFormat="1">
      <c r="BR2322" s="110"/>
      <c r="CX2322" s="97"/>
    </row>
    <row r="2323" spans="70:102" s="96" customFormat="1">
      <c r="BR2323" s="110"/>
      <c r="CX2323" s="97"/>
    </row>
    <row r="2324" spans="70:102" s="96" customFormat="1">
      <c r="BR2324" s="110"/>
      <c r="CX2324" s="97"/>
    </row>
    <row r="2325" spans="70:102" s="96" customFormat="1">
      <c r="BR2325" s="110"/>
      <c r="CX2325" s="97"/>
    </row>
    <row r="2326" spans="70:102" s="96" customFormat="1">
      <c r="BR2326" s="110"/>
      <c r="CX2326" s="97"/>
    </row>
    <row r="2327" spans="70:102" s="96" customFormat="1">
      <c r="BR2327" s="110"/>
      <c r="CX2327" s="97"/>
    </row>
    <row r="2328" spans="70:102" s="96" customFormat="1">
      <c r="BR2328" s="110"/>
      <c r="CX2328" s="97"/>
    </row>
    <row r="2329" spans="70:102" s="96" customFormat="1">
      <c r="BR2329" s="110"/>
      <c r="CX2329" s="97"/>
    </row>
    <row r="2330" spans="70:102" s="96" customFormat="1">
      <c r="BR2330" s="110"/>
      <c r="CX2330" s="97"/>
    </row>
    <row r="2331" spans="70:102" s="96" customFormat="1">
      <c r="BR2331" s="110"/>
      <c r="CX2331" s="97"/>
    </row>
    <row r="2332" spans="70:102" s="96" customFormat="1">
      <c r="BR2332" s="110"/>
      <c r="CX2332" s="97"/>
    </row>
    <row r="2333" spans="70:102" s="96" customFormat="1">
      <c r="BR2333" s="110"/>
      <c r="CX2333" s="97"/>
    </row>
    <row r="2334" spans="70:102" s="96" customFormat="1">
      <c r="BR2334" s="110"/>
      <c r="CX2334" s="97"/>
    </row>
    <row r="2335" spans="70:102" s="96" customFormat="1">
      <c r="BR2335" s="110"/>
      <c r="CX2335" s="97"/>
    </row>
    <row r="2336" spans="70:102" s="96" customFormat="1">
      <c r="BR2336" s="110"/>
      <c r="CX2336" s="97"/>
    </row>
    <row r="2337" spans="70:102" s="96" customFormat="1">
      <c r="BR2337" s="110"/>
      <c r="CX2337" s="97"/>
    </row>
    <row r="2338" spans="70:102" s="96" customFormat="1">
      <c r="BR2338" s="110"/>
      <c r="CX2338" s="97"/>
    </row>
    <row r="2339" spans="70:102" s="96" customFormat="1">
      <c r="BR2339" s="110"/>
      <c r="CX2339" s="97"/>
    </row>
    <row r="2340" spans="70:102" s="96" customFormat="1">
      <c r="BR2340" s="110"/>
      <c r="CX2340" s="97"/>
    </row>
    <row r="2341" spans="70:102" s="96" customFormat="1">
      <c r="BR2341" s="110"/>
      <c r="CX2341" s="97"/>
    </row>
    <row r="2342" spans="70:102" s="96" customFormat="1">
      <c r="BR2342" s="110"/>
      <c r="CX2342" s="97"/>
    </row>
    <row r="2343" spans="70:102" s="96" customFormat="1">
      <c r="BR2343" s="110"/>
      <c r="CX2343" s="97"/>
    </row>
    <row r="2344" spans="70:102" s="96" customFormat="1">
      <c r="BR2344" s="110"/>
      <c r="CX2344" s="97"/>
    </row>
    <row r="2345" spans="70:102" s="96" customFormat="1">
      <c r="BR2345" s="110"/>
      <c r="CX2345" s="97"/>
    </row>
    <row r="2346" spans="70:102" s="96" customFormat="1">
      <c r="BR2346" s="110"/>
      <c r="CX2346" s="97"/>
    </row>
    <row r="2347" spans="70:102" s="96" customFormat="1">
      <c r="BR2347" s="110"/>
      <c r="CX2347" s="97"/>
    </row>
    <row r="2348" spans="70:102" s="96" customFormat="1">
      <c r="BR2348" s="110"/>
      <c r="CX2348" s="97"/>
    </row>
    <row r="2349" spans="70:102" s="96" customFormat="1">
      <c r="BR2349" s="110"/>
      <c r="CX2349" s="97"/>
    </row>
    <row r="2350" spans="70:102" s="96" customFormat="1">
      <c r="BR2350" s="110"/>
      <c r="CX2350" s="97"/>
    </row>
    <row r="2351" spans="70:102" s="96" customFormat="1">
      <c r="BR2351" s="110"/>
      <c r="CX2351" s="97"/>
    </row>
    <row r="2352" spans="70:102" s="96" customFormat="1">
      <c r="BR2352" s="110"/>
      <c r="CX2352" s="97"/>
    </row>
    <row r="2353" spans="70:102" s="96" customFormat="1">
      <c r="BR2353" s="110"/>
      <c r="CX2353" s="97"/>
    </row>
    <row r="2354" spans="70:102" s="96" customFormat="1">
      <c r="BR2354" s="110"/>
      <c r="CX2354" s="97"/>
    </row>
    <row r="2355" spans="70:102" s="96" customFormat="1">
      <c r="BR2355" s="110"/>
      <c r="CX2355" s="97"/>
    </row>
    <row r="2356" spans="70:102" s="96" customFormat="1">
      <c r="BR2356" s="110"/>
      <c r="CX2356" s="97"/>
    </row>
    <row r="2357" spans="70:102" s="96" customFormat="1">
      <c r="BR2357" s="110"/>
      <c r="CX2357" s="97"/>
    </row>
    <row r="2358" spans="70:102" s="96" customFormat="1">
      <c r="BR2358" s="110"/>
      <c r="CX2358" s="97"/>
    </row>
    <row r="2359" spans="70:102" s="96" customFormat="1">
      <c r="BR2359" s="110"/>
      <c r="CX2359" s="97"/>
    </row>
    <row r="2360" spans="70:102" s="96" customFormat="1">
      <c r="BR2360" s="110"/>
      <c r="CX2360" s="97"/>
    </row>
    <row r="2361" spans="70:102" s="96" customFormat="1">
      <c r="BR2361" s="110"/>
      <c r="CX2361" s="97"/>
    </row>
    <row r="2362" spans="70:102" s="96" customFormat="1">
      <c r="BR2362" s="110"/>
      <c r="CX2362" s="97"/>
    </row>
    <row r="2363" spans="70:102" s="96" customFormat="1">
      <c r="BR2363" s="110"/>
      <c r="CX2363" s="97"/>
    </row>
    <row r="2364" spans="70:102" s="96" customFormat="1">
      <c r="BR2364" s="110"/>
      <c r="CX2364" s="97"/>
    </row>
    <row r="2365" spans="70:102" s="96" customFormat="1">
      <c r="BR2365" s="110"/>
      <c r="CX2365" s="97"/>
    </row>
    <row r="2366" spans="70:102" s="96" customFormat="1">
      <c r="BR2366" s="110"/>
      <c r="CX2366" s="97"/>
    </row>
    <row r="2367" spans="70:102" s="96" customFormat="1">
      <c r="BR2367" s="110"/>
      <c r="CX2367" s="97"/>
    </row>
    <row r="2368" spans="70:102" s="96" customFormat="1">
      <c r="BR2368" s="110"/>
      <c r="CX2368" s="97"/>
    </row>
    <row r="2369" spans="70:102" s="96" customFormat="1">
      <c r="BR2369" s="110"/>
      <c r="CX2369" s="97"/>
    </row>
    <row r="2370" spans="70:102" s="96" customFormat="1">
      <c r="BR2370" s="110"/>
      <c r="CX2370" s="97"/>
    </row>
    <row r="2371" spans="70:102" s="96" customFormat="1">
      <c r="BR2371" s="110"/>
      <c r="CX2371" s="97"/>
    </row>
    <row r="2372" spans="70:102" s="96" customFormat="1">
      <c r="BR2372" s="110"/>
      <c r="CX2372" s="97"/>
    </row>
    <row r="2373" spans="70:102" s="96" customFormat="1">
      <c r="BR2373" s="110"/>
      <c r="CX2373" s="97"/>
    </row>
    <row r="2374" spans="70:102" s="96" customFormat="1">
      <c r="BR2374" s="110"/>
      <c r="CX2374" s="97"/>
    </row>
    <row r="2375" spans="70:102" s="96" customFormat="1">
      <c r="BR2375" s="110"/>
      <c r="CX2375" s="97"/>
    </row>
    <row r="2376" spans="70:102" s="96" customFormat="1">
      <c r="BR2376" s="110"/>
      <c r="CX2376" s="97"/>
    </row>
    <row r="2377" spans="70:102" s="96" customFormat="1">
      <c r="BR2377" s="110"/>
      <c r="CX2377" s="97"/>
    </row>
    <row r="2378" spans="70:102" s="96" customFormat="1">
      <c r="BR2378" s="110"/>
      <c r="CX2378" s="97"/>
    </row>
    <row r="2379" spans="70:102" s="96" customFormat="1">
      <c r="BR2379" s="110"/>
      <c r="CX2379" s="97"/>
    </row>
    <row r="2380" spans="70:102" s="96" customFormat="1">
      <c r="BR2380" s="110"/>
      <c r="CX2380" s="97"/>
    </row>
    <row r="2381" spans="70:102" s="96" customFormat="1">
      <c r="BR2381" s="110"/>
      <c r="CX2381" s="97"/>
    </row>
    <row r="2382" spans="70:102" s="96" customFormat="1">
      <c r="BR2382" s="110"/>
      <c r="CX2382" s="97"/>
    </row>
    <row r="2383" spans="70:102" s="96" customFormat="1">
      <c r="BR2383" s="110"/>
      <c r="CX2383" s="97"/>
    </row>
    <row r="2384" spans="70:102" s="96" customFormat="1">
      <c r="BR2384" s="110"/>
      <c r="CX2384" s="97"/>
    </row>
    <row r="2385" spans="70:102" s="96" customFormat="1">
      <c r="BR2385" s="110"/>
      <c r="CX2385" s="97"/>
    </row>
    <row r="2386" spans="70:102" s="96" customFormat="1">
      <c r="BR2386" s="110"/>
      <c r="CX2386" s="97"/>
    </row>
    <row r="2387" spans="70:102" s="96" customFormat="1">
      <c r="BR2387" s="110"/>
      <c r="CX2387" s="97"/>
    </row>
    <row r="2388" spans="70:102" s="96" customFormat="1">
      <c r="BR2388" s="110"/>
      <c r="CX2388" s="97"/>
    </row>
    <row r="2389" spans="70:102" s="96" customFormat="1">
      <c r="BR2389" s="110"/>
      <c r="CX2389" s="97"/>
    </row>
    <row r="2390" spans="70:102" s="96" customFormat="1">
      <c r="BR2390" s="110"/>
      <c r="CX2390" s="97"/>
    </row>
    <row r="2391" spans="70:102" s="96" customFormat="1">
      <c r="BR2391" s="110"/>
      <c r="CX2391" s="97"/>
    </row>
    <row r="2392" spans="70:102" s="96" customFormat="1">
      <c r="BR2392" s="110"/>
      <c r="CX2392" s="97"/>
    </row>
    <row r="2393" spans="70:102" s="96" customFormat="1">
      <c r="BR2393" s="110"/>
      <c r="CX2393" s="97"/>
    </row>
    <row r="2394" spans="70:102" s="96" customFormat="1">
      <c r="BR2394" s="110"/>
      <c r="CX2394" s="97"/>
    </row>
    <row r="2395" spans="70:102" s="96" customFormat="1">
      <c r="BR2395" s="110"/>
      <c r="CX2395" s="97"/>
    </row>
    <row r="2396" spans="70:102" s="96" customFormat="1">
      <c r="BR2396" s="110"/>
      <c r="CX2396" s="97"/>
    </row>
    <row r="2397" spans="70:102" s="96" customFormat="1">
      <c r="BR2397" s="110"/>
      <c r="CX2397" s="97"/>
    </row>
    <row r="2398" spans="70:102" s="96" customFormat="1">
      <c r="BR2398" s="110"/>
      <c r="CX2398" s="97"/>
    </row>
    <row r="2399" spans="70:102" s="96" customFormat="1">
      <c r="BR2399" s="110"/>
      <c r="CX2399" s="97"/>
    </row>
    <row r="2400" spans="70:102" s="96" customFormat="1">
      <c r="BR2400" s="110"/>
      <c r="CX2400" s="97"/>
    </row>
    <row r="2401" spans="70:102" s="96" customFormat="1">
      <c r="BR2401" s="110"/>
      <c r="CX2401" s="97"/>
    </row>
    <row r="2402" spans="70:102" s="96" customFormat="1">
      <c r="BR2402" s="110"/>
      <c r="CX2402" s="97"/>
    </row>
    <row r="2403" spans="70:102" s="96" customFormat="1">
      <c r="BR2403" s="110"/>
      <c r="CX2403" s="97"/>
    </row>
    <row r="2404" spans="70:102" s="96" customFormat="1">
      <c r="BR2404" s="110"/>
      <c r="CX2404" s="97"/>
    </row>
    <row r="2405" spans="70:102" s="96" customFormat="1">
      <c r="BR2405" s="110"/>
      <c r="CX2405" s="97"/>
    </row>
    <row r="2406" spans="70:102" s="96" customFormat="1">
      <c r="BR2406" s="110"/>
      <c r="CX2406" s="97"/>
    </row>
    <row r="2407" spans="70:102" s="96" customFormat="1">
      <c r="BR2407" s="110"/>
      <c r="CX2407" s="97"/>
    </row>
    <row r="2408" spans="70:102" s="96" customFormat="1">
      <c r="BR2408" s="110"/>
      <c r="CX2408" s="97"/>
    </row>
    <row r="2409" spans="70:102" s="96" customFormat="1">
      <c r="BR2409" s="110"/>
      <c r="CX2409" s="97"/>
    </row>
    <row r="2410" spans="70:102" s="96" customFormat="1">
      <c r="BR2410" s="110"/>
      <c r="CX2410" s="97"/>
    </row>
    <row r="2411" spans="70:102" s="96" customFormat="1">
      <c r="BR2411" s="110"/>
      <c r="CX2411" s="97"/>
    </row>
    <row r="2412" spans="70:102" s="96" customFormat="1">
      <c r="BR2412" s="110"/>
      <c r="CX2412" s="97"/>
    </row>
    <row r="2413" spans="70:102" s="96" customFormat="1">
      <c r="BR2413" s="110"/>
      <c r="CX2413" s="97"/>
    </row>
    <row r="2414" spans="70:102" s="96" customFormat="1">
      <c r="BR2414" s="110"/>
      <c r="CX2414" s="97"/>
    </row>
    <row r="2415" spans="70:102" s="96" customFormat="1">
      <c r="BR2415" s="110"/>
      <c r="CX2415" s="97"/>
    </row>
    <row r="2416" spans="70:102" s="96" customFormat="1">
      <c r="BR2416" s="110"/>
      <c r="CX2416" s="97"/>
    </row>
    <row r="2417" spans="70:102" s="96" customFormat="1">
      <c r="BR2417" s="110"/>
      <c r="CX2417" s="97"/>
    </row>
    <row r="2418" spans="70:102" s="96" customFormat="1">
      <c r="BR2418" s="110"/>
      <c r="CX2418" s="97"/>
    </row>
    <row r="2419" spans="70:102" s="96" customFormat="1">
      <c r="BR2419" s="110"/>
      <c r="CX2419" s="97"/>
    </row>
    <row r="2420" spans="70:102" s="96" customFormat="1">
      <c r="BR2420" s="110"/>
      <c r="CX2420" s="97"/>
    </row>
    <row r="2421" spans="70:102" s="96" customFormat="1">
      <c r="BR2421" s="110"/>
      <c r="CX2421" s="97"/>
    </row>
    <row r="2422" spans="70:102" s="96" customFormat="1">
      <c r="BR2422" s="110"/>
      <c r="CX2422" s="97"/>
    </row>
    <row r="2423" spans="70:102" s="96" customFormat="1">
      <c r="BR2423" s="110"/>
      <c r="CX2423" s="97"/>
    </row>
    <row r="2424" spans="70:102" s="96" customFormat="1">
      <c r="BR2424" s="110"/>
      <c r="CX2424" s="97"/>
    </row>
    <row r="2425" spans="70:102" s="96" customFormat="1">
      <c r="BR2425" s="110"/>
      <c r="CX2425" s="97"/>
    </row>
    <row r="2426" spans="70:102" s="96" customFormat="1">
      <c r="BR2426" s="110"/>
      <c r="CX2426" s="97"/>
    </row>
    <row r="2427" spans="70:102" s="96" customFormat="1">
      <c r="BR2427" s="110"/>
      <c r="CX2427" s="97"/>
    </row>
    <row r="2428" spans="70:102" s="96" customFormat="1">
      <c r="BR2428" s="110"/>
      <c r="CX2428" s="97"/>
    </row>
    <row r="2429" spans="70:102" s="96" customFormat="1">
      <c r="BR2429" s="110"/>
      <c r="CX2429" s="97"/>
    </row>
    <row r="2430" spans="70:102" s="96" customFormat="1">
      <c r="BR2430" s="110"/>
      <c r="CX2430" s="97"/>
    </row>
    <row r="2431" spans="70:102" s="96" customFormat="1">
      <c r="BR2431" s="110"/>
      <c r="CX2431" s="97"/>
    </row>
    <row r="2432" spans="70:102" s="96" customFormat="1">
      <c r="BR2432" s="110"/>
      <c r="CX2432" s="97"/>
    </row>
    <row r="2433" spans="70:102" s="96" customFormat="1">
      <c r="BR2433" s="110"/>
      <c r="CX2433" s="97"/>
    </row>
    <row r="2434" spans="70:102" s="96" customFormat="1">
      <c r="BR2434" s="110"/>
      <c r="CX2434" s="97"/>
    </row>
    <row r="2435" spans="70:102" s="96" customFormat="1">
      <c r="BR2435" s="110"/>
      <c r="CX2435" s="97"/>
    </row>
    <row r="2436" spans="70:102" s="96" customFormat="1">
      <c r="BR2436" s="110"/>
      <c r="CX2436" s="97"/>
    </row>
    <row r="2437" spans="70:102" s="96" customFormat="1">
      <c r="BR2437" s="110"/>
      <c r="CX2437" s="97"/>
    </row>
    <row r="2438" spans="70:102" s="96" customFormat="1">
      <c r="BR2438" s="110"/>
      <c r="CX2438" s="97"/>
    </row>
    <row r="2439" spans="70:102" s="96" customFormat="1">
      <c r="BR2439" s="110"/>
      <c r="CX2439" s="97"/>
    </row>
    <row r="2440" spans="70:102" s="96" customFormat="1">
      <c r="BR2440" s="110"/>
      <c r="CX2440" s="97"/>
    </row>
    <row r="2441" spans="70:102" s="96" customFormat="1">
      <c r="BR2441" s="110"/>
      <c r="CX2441" s="97"/>
    </row>
    <row r="2442" spans="70:102" s="96" customFormat="1">
      <c r="BR2442" s="110"/>
      <c r="CX2442" s="97"/>
    </row>
    <row r="2443" spans="70:102" s="96" customFormat="1">
      <c r="BR2443" s="110"/>
      <c r="CX2443" s="97"/>
    </row>
    <row r="2444" spans="70:102" s="96" customFormat="1">
      <c r="BR2444" s="110"/>
      <c r="CX2444" s="97"/>
    </row>
    <row r="2445" spans="70:102" s="96" customFormat="1">
      <c r="BR2445" s="110"/>
      <c r="CX2445" s="97"/>
    </row>
    <row r="2446" spans="70:102" s="96" customFormat="1">
      <c r="BR2446" s="110"/>
      <c r="CX2446" s="97"/>
    </row>
    <row r="2447" spans="70:102" s="96" customFormat="1">
      <c r="BR2447" s="110"/>
      <c r="CX2447" s="97"/>
    </row>
    <row r="2448" spans="70:102" s="96" customFormat="1">
      <c r="BR2448" s="110"/>
      <c r="CX2448" s="97"/>
    </row>
    <row r="2449" spans="70:102" s="96" customFormat="1">
      <c r="BR2449" s="110"/>
      <c r="CX2449" s="97"/>
    </row>
    <row r="2450" spans="70:102" s="96" customFormat="1">
      <c r="BR2450" s="110"/>
      <c r="CX2450" s="97"/>
    </row>
    <row r="2451" spans="70:102" s="96" customFormat="1">
      <c r="BR2451" s="110"/>
      <c r="CX2451" s="97"/>
    </row>
    <row r="2452" spans="70:102" s="96" customFormat="1">
      <c r="BR2452" s="110"/>
      <c r="CX2452" s="97"/>
    </row>
    <row r="2453" spans="70:102" s="96" customFormat="1">
      <c r="BR2453" s="110"/>
      <c r="CX2453" s="97"/>
    </row>
    <row r="2454" spans="70:102" s="96" customFormat="1">
      <c r="BR2454" s="110"/>
      <c r="CX2454" s="97"/>
    </row>
    <row r="2455" spans="70:102" s="96" customFormat="1">
      <c r="BR2455" s="110"/>
      <c r="CX2455" s="97"/>
    </row>
    <row r="2456" spans="70:102" s="96" customFormat="1">
      <c r="BR2456" s="110"/>
      <c r="CX2456" s="97"/>
    </row>
    <row r="2457" spans="70:102" s="96" customFormat="1">
      <c r="BR2457" s="110"/>
      <c r="CX2457" s="97"/>
    </row>
    <row r="2458" spans="70:102" s="96" customFormat="1">
      <c r="BR2458" s="110"/>
      <c r="CX2458" s="97"/>
    </row>
    <row r="2459" spans="70:102" s="96" customFormat="1">
      <c r="BR2459" s="110"/>
      <c r="CX2459" s="97"/>
    </row>
    <row r="2460" spans="70:102" s="96" customFormat="1">
      <c r="BR2460" s="110"/>
      <c r="CX2460" s="97"/>
    </row>
    <row r="2461" spans="70:102" s="96" customFormat="1">
      <c r="BR2461" s="110"/>
      <c r="CX2461" s="97"/>
    </row>
    <row r="2462" spans="70:102" s="96" customFormat="1">
      <c r="BR2462" s="110"/>
      <c r="CX2462" s="97"/>
    </row>
    <row r="2463" spans="70:102" s="96" customFormat="1">
      <c r="BR2463" s="110"/>
      <c r="CX2463" s="97"/>
    </row>
    <row r="2464" spans="70:102" s="96" customFormat="1">
      <c r="BR2464" s="110"/>
      <c r="CX2464" s="97"/>
    </row>
    <row r="2465" spans="70:102" s="96" customFormat="1">
      <c r="BR2465" s="110"/>
      <c r="CX2465" s="97"/>
    </row>
    <row r="2466" spans="70:102" s="96" customFormat="1">
      <c r="BR2466" s="110"/>
      <c r="CX2466" s="97"/>
    </row>
    <row r="2467" spans="70:102" s="96" customFormat="1">
      <c r="BR2467" s="110"/>
      <c r="CX2467" s="97"/>
    </row>
    <row r="2468" spans="70:102" s="96" customFormat="1">
      <c r="BR2468" s="110"/>
      <c r="CX2468" s="97"/>
    </row>
    <row r="2469" spans="70:102" s="96" customFormat="1">
      <c r="BR2469" s="110"/>
      <c r="CX2469" s="97"/>
    </row>
    <row r="2470" spans="70:102" s="96" customFormat="1">
      <c r="BR2470" s="110"/>
      <c r="CX2470" s="97"/>
    </row>
    <row r="2471" spans="70:102" s="96" customFormat="1">
      <c r="BR2471" s="110"/>
      <c r="CX2471" s="97"/>
    </row>
    <row r="2472" spans="70:102" s="96" customFormat="1">
      <c r="BR2472" s="110"/>
      <c r="CX2472" s="97"/>
    </row>
    <row r="2473" spans="70:102" s="96" customFormat="1">
      <c r="BR2473" s="110"/>
      <c r="CX2473" s="97"/>
    </row>
    <row r="2474" spans="70:102" s="96" customFormat="1">
      <c r="BR2474" s="110"/>
      <c r="CX2474" s="97"/>
    </row>
    <row r="2475" spans="70:102" s="96" customFormat="1">
      <c r="BR2475" s="110"/>
      <c r="CX2475" s="97"/>
    </row>
    <row r="2476" spans="70:102" s="96" customFormat="1">
      <c r="BR2476" s="110"/>
      <c r="CX2476" s="97"/>
    </row>
    <row r="2477" spans="70:102" s="96" customFormat="1">
      <c r="BR2477" s="110"/>
      <c r="CX2477" s="97"/>
    </row>
    <row r="2478" spans="70:102" s="96" customFormat="1">
      <c r="BR2478" s="110"/>
      <c r="CX2478" s="97"/>
    </row>
    <row r="2479" spans="70:102" s="96" customFormat="1">
      <c r="BR2479" s="110"/>
      <c r="CX2479" s="97"/>
    </row>
    <row r="2480" spans="70:102" s="96" customFormat="1">
      <c r="BR2480" s="110"/>
      <c r="CX2480" s="97"/>
    </row>
    <row r="2481" spans="70:102" s="96" customFormat="1">
      <c r="BR2481" s="110"/>
      <c r="CX2481" s="97"/>
    </row>
    <row r="2482" spans="70:102" s="96" customFormat="1">
      <c r="BR2482" s="110"/>
      <c r="CX2482" s="97"/>
    </row>
    <row r="2483" spans="70:102" s="96" customFormat="1">
      <c r="BR2483" s="110"/>
      <c r="CX2483" s="97"/>
    </row>
    <row r="2484" spans="70:102" s="96" customFormat="1">
      <c r="BR2484" s="110"/>
      <c r="CX2484" s="97"/>
    </row>
    <row r="2485" spans="70:102" s="96" customFormat="1">
      <c r="BR2485" s="110"/>
      <c r="CX2485" s="97"/>
    </row>
    <row r="2486" spans="70:102" s="96" customFormat="1">
      <c r="BR2486" s="110"/>
      <c r="CX2486" s="97"/>
    </row>
    <row r="2487" spans="70:102" s="96" customFormat="1">
      <c r="BR2487" s="110"/>
      <c r="CX2487" s="97"/>
    </row>
    <row r="2488" spans="70:102" s="96" customFormat="1">
      <c r="BR2488" s="110"/>
      <c r="CX2488" s="97"/>
    </row>
    <row r="2489" spans="70:102" s="96" customFormat="1">
      <c r="BR2489" s="110"/>
      <c r="CX2489" s="97"/>
    </row>
    <row r="2490" spans="70:102" s="96" customFormat="1">
      <c r="BR2490" s="110"/>
      <c r="CX2490" s="97"/>
    </row>
    <row r="2491" spans="70:102" s="96" customFormat="1">
      <c r="BR2491" s="110"/>
      <c r="CX2491" s="97"/>
    </row>
    <row r="2492" spans="70:102" s="96" customFormat="1">
      <c r="BR2492" s="110"/>
      <c r="CX2492" s="97"/>
    </row>
    <row r="2493" spans="70:102" s="96" customFormat="1">
      <c r="BR2493" s="110"/>
      <c r="CX2493" s="97"/>
    </row>
    <row r="2494" spans="70:102" s="96" customFormat="1">
      <c r="BR2494" s="110"/>
      <c r="CX2494" s="97"/>
    </row>
    <row r="2495" spans="70:102" s="96" customFormat="1">
      <c r="BR2495" s="110"/>
      <c r="CX2495" s="97"/>
    </row>
    <row r="2496" spans="70:102" s="96" customFormat="1">
      <c r="BR2496" s="110"/>
      <c r="CX2496" s="97"/>
    </row>
    <row r="2497" spans="70:102" s="96" customFormat="1">
      <c r="BR2497" s="110"/>
      <c r="CX2497" s="97"/>
    </row>
    <row r="2498" spans="70:102" s="96" customFormat="1">
      <c r="BR2498" s="110"/>
      <c r="CX2498" s="97"/>
    </row>
    <row r="2499" spans="70:102" s="96" customFormat="1">
      <c r="BR2499" s="110"/>
      <c r="CX2499" s="97"/>
    </row>
    <row r="2500" spans="70:102" s="96" customFormat="1">
      <c r="BR2500" s="110"/>
      <c r="CX2500" s="97"/>
    </row>
    <row r="2501" spans="70:102" s="96" customFormat="1">
      <c r="BR2501" s="110"/>
      <c r="CX2501" s="97"/>
    </row>
    <row r="2502" spans="70:102" s="96" customFormat="1">
      <c r="BR2502" s="110"/>
      <c r="CX2502" s="97"/>
    </row>
    <row r="2503" spans="70:102" s="96" customFormat="1">
      <c r="BR2503" s="110"/>
      <c r="CX2503" s="97"/>
    </row>
    <row r="2504" spans="70:102" s="96" customFormat="1">
      <c r="BR2504" s="110"/>
      <c r="CX2504" s="97"/>
    </row>
    <row r="2505" spans="70:102" s="96" customFormat="1">
      <c r="BR2505" s="110"/>
      <c r="CX2505" s="97"/>
    </row>
    <row r="2506" spans="70:102" s="96" customFormat="1">
      <c r="BR2506" s="110"/>
      <c r="CX2506" s="97"/>
    </row>
    <row r="2507" spans="70:102" s="96" customFormat="1">
      <c r="BR2507" s="110"/>
      <c r="CX2507" s="97"/>
    </row>
    <row r="2508" spans="70:102" s="96" customFormat="1">
      <c r="BR2508" s="110"/>
      <c r="CX2508" s="97"/>
    </row>
    <row r="2509" spans="70:102" s="96" customFormat="1">
      <c r="BR2509" s="110"/>
      <c r="CX2509" s="97"/>
    </row>
    <row r="2510" spans="70:102" s="96" customFormat="1">
      <c r="BR2510" s="110"/>
      <c r="CX2510" s="97"/>
    </row>
    <row r="2511" spans="70:102" s="96" customFormat="1">
      <c r="BR2511" s="110"/>
      <c r="CX2511" s="97"/>
    </row>
    <row r="2512" spans="70:102" s="96" customFormat="1">
      <c r="BR2512" s="110"/>
      <c r="CX2512" s="97"/>
    </row>
    <row r="2513" spans="70:102" s="96" customFormat="1">
      <c r="BR2513" s="110"/>
      <c r="CX2513" s="97"/>
    </row>
    <row r="2514" spans="70:102" s="96" customFormat="1">
      <c r="BR2514" s="110"/>
      <c r="CX2514" s="97"/>
    </row>
    <row r="2515" spans="70:102" s="96" customFormat="1">
      <c r="BR2515" s="110"/>
      <c r="CX2515" s="97"/>
    </row>
    <row r="2516" spans="70:102" s="96" customFormat="1">
      <c r="BR2516" s="110"/>
      <c r="CX2516" s="97"/>
    </row>
    <row r="2517" spans="70:102" s="96" customFormat="1">
      <c r="BR2517" s="110"/>
      <c r="CX2517" s="97"/>
    </row>
    <row r="2518" spans="70:102" s="96" customFormat="1">
      <c r="BR2518" s="110"/>
      <c r="CX2518" s="97"/>
    </row>
    <row r="2519" spans="70:102" s="96" customFormat="1">
      <c r="BR2519" s="110"/>
      <c r="CX2519" s="97"/>
    </row>
    <row r="2520" spans="70:102" s="96" customFormat="1">
      <c r="BR2520" s="110"/>
      <c r="CX2520" s="97"/>
    </row>
    <row r="2521" spans="70:102" s="96" customFormat="1">
      <c r="BR2521" s="110"/>
      <c r="CX2521" s="97"/>
    </row>
    <row r="2522" spans="70:102" s="96" customFormat="1">
      <c r="BR2522" s="110"/>
      <c r="CX2522" s="97"/>
    </row>
    <row r="2523" spans="70:102" s="96" customFormat="1">
      <c r="BR2523" s="110"/>
      <c r="CX2523" s="97"/>
    </row>
    <row r="2524" spans="70:102" s="96" customFormat="1">
      <c r="BR2524" s="110"/>
      <c r="CX2524" s="97"/>
    </row>
    <row r="2525" spans="70:102" s="96" customFormat="1">
      <c r="BR2525" s="110"/>
      <c r="CX2525" s="97"/>
    </row>
    <row r="2526" spans="70:102" s="96" customFormat="1">
      <c r="BR2526" s="110"/>
      <c r="CX2526" s="97"/>
    </row>
    <row r="2527" spans="70:102" s="96" customFormat="1">
      <c r="BR2527" s="110"/>
      <c r="CX2527" s="97"/>
    </row>
    <row r="2528" spans="70:102" s="96" customFormat="1">
      <c r="BR2528" s="110"/>
      <c r="CX2528" s="97"/>
    </row>
    <row r="2529" spans="70:102" s="96" customFormat="1">
      <c r="BR2529" s="110"/>
      <c r="CX2529" s="97"/>
    </row>
    <row r="2530" spans="70:102" s="96" customFormat="1">
      <c r="BR2530" s="110"/>
      <c r="CX2530" s="97"/>
    </row>
    <row r="2531" spans="70:102" s="96" customFormat="1">
      <c r="BR2531" s="110"/>
      <c r="CX2531" s="97"/>
    </row>
    <row r="2532" spans="70:102" s="96" customFormat="1">
      <c r="BR2532" s="110"/>
      <c r="CX2532" s="97"/>
    </row>
    <row r="2533" spans="70:102" s="96" customFormat="1">
      <c r="BR2533" s="110"/>
      <c r="CX2533" s="97"/>
    </row>
    <row r="2534" spans="70:102" s="96" customFormat="1">
      <c r="BR2534" s="110"/>
      <c r="CX2534" s="97"/>
    </row>
    <row r="2535" spans="70:102" s="96" customFormat="1">
      <c r="BR2535" s="110"/>
      <c r="CX2535" s="97"/>
    </row>
    <row r="2536" spans="70:102" s="96" customFormat="1">
      <c r="BR2536" s="110"/>
      <c r="CX2536" s="97"/>
    </row>
    <row r="2537" spans="70:102" s="96" customFormat="1">
      <c r="BR2537" s="110"/>
      <c r="CX2537" s="97"/>
    </row>
    <row r="2538" spans="70:102" s="96" customFormat="1">
      <c r="BR2538" s="110"/>
      <c r="CX2538" s="97"/>
    </row>
    <row r="2539" spans="70:102" s="96" customFormat="1">
      <c r="BR2539" s="110"/>
      <c r="CX2539" s="97"/>
    </row>
    <row r="2540" spans="70:102" s="96" customFormat="1">
      <c r="BR2540" s="110"/>
      <c r="CX2540" s="97"/>
    </row>
    <row r="2541" spans="70:102" s="96" customFormat="1">
      <c r="BR2541" s="110"/>
      <c r="CX2541" s="97"/>
    </row>
    <row r="2542" spans="70:102" s="96" customFormat="1">
      <c r="BR2542" s="110"/>
      <c r="CX2542" s="97"/>
    </row>
    <row r="2543" spans="70:102" s="96" customFormat="1">
      <c r="BR2543" s="110"/>
      <c r="CX2543" s="97"/>
    </row>
    <row r="2544" spans="70:102" s="96" customFormat="1">
      <c r="BR2544" s="110"/>
      <c r="CX2544" s="97"/>
    </row>
    <row r="2545" spans="70:102" s="96" customFormat="1">
      <c r="BR2545" s="110"/>
      <c r="CX2545" s="97"/>
    </row>
    <row r="2546" spans="70:102" s="96" customFormat="1">
      <c r="BR2546" s="110"/>
      <c r="CX2546" s="97"/>
    </row>
    <row r="2547" spans="70:102" s="96" customFormat="1">
      <c r="BR2547" s="110"/>
      <c r="CX2547" s="97"/>
    </row>
    <row r="2548" spans="70:102" s="96" customFormat="1">
      <c r="BR2548" s="110"/>
      <c r="CX2548" s="97"/>
    </row>
    <row r="2549" spans="70:102" s="96" customFormat="1">
      <c r="BR2549" s="110"/>
      <c r="CX2549" s="97"/>
    </row>
    <row r="2550" spans="70:102" s="96" customFormat="1">
      <c r="BR2550" s="110"/>
      <c r="CX2550" s="97"/>
    </row>
    <row r="2551" spans="70:102" s="96" customFormat="1">
      <c r="BR2551" s="110"/>
      <c r="CX2551" s="97"/>
    </row>
    <row r="2552" spans="70:102" s="96" customFormat="1">
      <c r="BR2552" s="110"/>
      <c r="CX2552" s="97"/>
    </row>
    <row r="2553" spans="70:102" s="96" customFormat="1">
      <c r="BR2553" s="110"/>
      <c r="CX2553" s="97"/>
    </row>
    <row r="2554" spans="70:102" s="96" customFormat="1">
      <c r="BR2554" s="110"/>
      <c r="CX2554" s="97"/>
    </row>
    <row r="2555" spans="70:102" s="96" customFormat="1">
      <c r="BR2555" s="110"/>
      <c r="CX2555" s="97"/>
    </row>
    <row r="2556" spans="70:102" s="96" customFormat="1">
      <c r="BR2556" s="110"/>
      <c r="CX2556" s="97"/>
    </row>
    <row r="2557" spans="70:102" s="96" customFormat="1">
      <c r="BR2557" s="110"/>
      <c r="CX2557" s="97"/>
    </row>
    <row r="2558" spans="70:102" s="96" customFormat="1">
      <c r="BR2558" s="110"/>
      <c r="CX2558" s="97"/>
    </row>
    <row r="2559" spans="70:102" s="96" customFormat="1">
      <c r="BR2559" s="110"/>
      <c r="CX2559" s="97"/>
    </row>
    <row r="2560" spans="70:102" s="96" customFormat="1">
      <c r="BR2560" s="110"/>
      <c r="CX2560" s="97"/>
    </row>
    <row r="2561" spans="70:102" s="96" customFormat="1">
      <c r="BR2561" s="110"/>
      <c r="CX2561" s="97"/>
    </row>
    <row r="2562" spans="70:102" s="96" customFormat="1">
      <c r="BR2562" s="110"/>
      <c r="CX2562" s="97"/>
    </row>
    <row r="2563" spans="70:102" s="96" customFormat="1">
      <c r="BR2563" s="110"/>
      <c r="CX2563" s="97"/>
    </row>
    <row r="2564" spans="70:102" s="96" customFormat="1">
      <c r="BR2564" s="110"/>
      <c r="CX2564" s="97"/>
    </row>
    <row r="2565" spans="70:102" s="96" customFormat="1">
      <c r="BR2565" s="110"/>
      <c r="CX2565" s="97"/>
    </row>
    <row r="2566" spans="70:102" s="96" customFormat="1">
      <c r="BR2566" s="110"/>
      <c r="CX2566" s="97"/>
    </row>
    <row r="2567" spans="70:102" s="96" customFormat="1">
      <c r="BR2567" s="110"/>
      <c r="CX2567" s="97"/>
    </row>
    <row r="2568" spans="70:102" s="96" customFormat="1">
      <c r="BR2568" s="110"/>
      <c r="CX2568" s="97"/>
    </row>
    <row r="2569" spans="70:102" s="96" customFormat="1">
      <c r="BR2569" s="110"/>
      <c r="CX2569" s="97"/>
    </row>
    <row r="2570" spans="70:102" s="96" customFormat="1">
      <c r="BR2570" s="110"/>
      <c r="CX2570" s="97"/>
    </row>
    <row r="2571" spans="70:102" s="96" customFormat="1">
      <c r="BR2571" s="110"/>
      <c r="CX2571" s="97"/>
    </row>
    <row r="2572" spans="70:102" s="96" customFormat="1">
      <c r="BR2572" s="110"/>
      <c r="CX2572" s="97"/>
    </row>
    <row r="2573" spans="70:102" s="96" customFormat="1">
      <c r="BR2573" s="110"/>
      <c r="CX2573" s="97"/>
    </row>
    <row r="2574" spans="70:102" s="96" customFormat="1">
      <c r="BR2574" s="110"/>
      <c r="CX2574" s="97"/>
    </row>
    <row r="2575" spans="70:102" s="96" customFormat="1">
      <c r="BR2575" s="110"/>
      <c r="CX2575" s="97"/>
    </row>
    <row r="2576" spans="70:102" s="96" customFormat="1">
      <c r="BR2576" s="110"/>
      <c r="CX2576" s="97"/>
    </row>
    <row r="2577" spans="70:102" s="96" customFormat="1">
      <c r="BR2577" s="110"/>
      <c r="CX2577" s="97"/>
    </row>
    <row r="2578" spans="70:102" s="96" customFormat="1">
      <c r="BR2578" s="110"/>
      <c r="CX2578" s="97"/>
    </row>
    <row r="2579" spans="70:102" s="96" customFormat="1">
      <c r="BR2579" s="110"/>
      <c r="CX2579" s="97"/>
    </row>
    <row r="2580" spans="70:102" s="96" customFormat="1">
      <c r="BR2580" s="110"/>
      <c r="CX2580" s="97"/>
    </row>
    <row r="2581" spans="70:102" s="96" customFormat="1">
      <c r="BR2581" s="110"/>
      <c r="CX2581" s="97"/>
    </row>
    <row r="2582" spans="70:102" s="96" customFormat="1">
      <c r="BR2582" s="110"/>
      <c r="CX2582" s="97"/>
    </row>
    <row r="2583" spans="70:102" s="96" customFormat="1">
      <c r="BR2583" s="110"/>
      <c r="CX2583" s="97"/>
    </row>
    <row r="2584" spans="70:102" s="96" customFormat="1">
      <c r="BR2584" s="110"/>
      <c r="CX2584" s="97"/>
    </row>
    <row r="2585" spans="70:102" s="96" customFormat="1">
      <c r="BR2585" s="110"/>
      <c r="CX2585" s="97"/>
    </row>
    <row r="2586" spans="70:102" s="96" customFormat="1">
      <c r="BR2586" s="110"/>
      <c r="CX2586" s="97"/>
    </row>
    <row r="2587" spans="70:102" s="96" customFormat="1">
      <c r="BR2587" s="110"/>
      <c r="CX2587" s="97"/>
    </row>
    <row r="2588" spans="70:102" s="96" customFormat="1">
      <c r="BR2588" s="110"/>
      <c r="CX2588" s="97"/>
    </row>
    <row r="2589" spans="70:102" s="96" customFormat="1">
      <c r="BR2589" s="110"/>
      <c r="CX2589" s="97"/>
    </row>
    <row r="2590" spans="70:102" s="96" customFormat="1">
      <c r="BR2590" s="110"/>
      <c r="CX2590" s="97"/>
    </row>
    <row r="2591" spans="70:102" s="96" customFormat="1">
      <c r="BR2591" s="110"/>
      <c r="CX2591" s="97"/>
    </row>
    <row r="2592" spans="70:102" s="96" customFormat="1">
      <c r="BR2592" s="110"/>
      <c r="CX2592" s="97"/>
    </row>
    <row r="2593" spans="70:102" s="96" customFormat="1">
      <c r="BR2593" s="110"/>
      <c r="CX2593" s="97"/>
    </row>
    <row r="2594" spans="70:102" s="96" customFormat="1">
      <c r="BR2594" s="110"/>
      <c r="CX2594" s="97"/>
    </row>
    <row r="2595" spans="70:102" s="96" customFormat="1">
      <c r="BR2595" s="110"/>
      <c r="CX2595" s="97"/>
    </row>
    <row r="2596" spans="70:102" s="96" customFormat="1">
      <c r="BR2596" s="110"/>
      <c r="CX2596" s="97"/>
    </row>
    <row r="2597" spans="70:102" s="96" customFormat="1">
      <c r="BR2597" s="110"/>
      <c r="CX2597" s="97"/>
    </row>
    <row r="2598" spans="70:102" s="96" customFormat="1">
      <c r="BR2598" s="110"/>
      <c r="CX2598" s="97"/>
    </row>
    <row r="2599" spans="70:102" s="96" customFormat="1">
      <c r="BR2599" s="110"/>
      <c r="CX2599" s="97"/>
    </row>
    <row r="2600" spans="70:102" s="96" customFormat="1">
      <c r="BR2600" s="110"/>
      <c r="CX2600" s="97"/>
    </row>
    <row r="2601" spans="70:102" s="96" customFormat="1">
      <c r="BR2601" s="110"/>
      <c r="CX2601" s="97"/>
    </row>
    <row r="2602" spans="70:102" s="96" customFormat="1">
      <c r="BR2602" s="110"/>
      <c r="CX2602" s="97"/>
    </row>
    <row r="2603" spans="70:102" s="96" customFormat="1">
      <c r="BR2603" s="110"/>
      <c r="CX2603" s="97"/>
    </row>
    <row r="2604" spans="70:102" s="96" customFormat="1">
      <c r="BR2604" s="110"/>
      <c r="CX2604" s="97"/>
    </row>
    <row r="2605" spans="70:102" s="96" customFormat="1">
      <c r="BR2605" s="110"/>
      <c r="CX2605" s="97"/>
    </row>
    <row r="2606" spans="70:102" s="96" customFormat="1">
      <c r="BR2606" s="110"/>
      <c r="CX2606" s="97"/>
    </row>
    <row r="2607" spans="70:102" s="96" customFormat="1">
      <c r="BR2607" s="110"/>
      <c r="CX2607" s="97"/>
    </row>
    <row r="2608" spans="70:102" s="96" customFormat="1">
      <c r="BR2608" s="110"/>
      <c r="CX2608" s="97"/>
    </row>
    <row r="2609" spans="70:102" s="96" customFormat="1">
      <c r="BR2609" s="110"/>
      <c r="CX2609" s="97"/>
    </row>
    <row r="2610" spans="70:102" s="96" customFormat="1">
      <c r="BR2610" s="110"/>
      <c r="CX2610" s="97"/>
    </row>
    <row r="2611" spans="70:102" s="96" customFormat="1">
      <c r="BR2611" s="110"/>
      <c r="CX2611" s="97"/>
    </row>
    <row r="2612" spans="70:102" s="96" customFormat="1">
      <c r="BR2612" s="110"/>
      <c r="CX2612" s="97"/>
    </row>
    <row r="2613" spans="70:102" s="96" customFormat="1">
      <c r="BR2613" s="110"/>
      <c r="CX2613" s="97"/>
    </row>
    <row r="2614" spans="70:102" s="96" customFormat="1">
      <c r="BR2614" s="110"/>
      <c r="CX2614" s="97"/>
    </row>
    <row r="2615" spans="70:102" s="96" customFormat="1">
      <c r="BR2615" s="110"/>
      <c r="CX2615" s="97"/>
    </row>
    <row r="2616" spans="70:102" s="96" customFormat="1">
      <c r="BR2616" s="110"/>
      <c r="CX2616" s="97"/>
    </row>
    <row r="2617" spans="70:102" s="96" customFormat="1">
      <c r="BR2617" s="110"/>
      <c r="CX2617" s="97"/>
    </row>
    <row r="2618" spans="70:102" s="96" customFormat="1">
      <c r="BR2618" s="110"/>
      <c r="CX2618" s="97"/>
    </row>
    <row r="2619" spans="70:102" s="96" customFormat="1">
      <c r="BR2619" s="110"/>
      <c r="CX2619" s="97"/>
    </row>
    <row r="2620" spans="70:102" s="96" customFormat="1">
      <c r="BR2620" s="110"/>
      <c r="CX2620" s="97"/>
    </row>
    <row r="2621" spans="70:102" s="96" customFormat="1">
      <c r="BR2621" s="110"/>
      <c r="CX2621" s="97"/>
    </row>
    <row r="2622" spans="70:102" s="96" customFormat="1">
      <c r="BR2622" s="110"/>
      <c r="CX2622" s="97"/>
    </row>
    <row r="2623" spans="70:102" s="96" customFormat="1">
      <c r="BR2623" s="110"/>
      <c r="CX2623" s="97"/>
    </row>
    <row r="2624" spans="70:102" s="96" customFormat="1">
      <c r="BR2624" s="110"/>
      <c r="CX2624" s="97"/>
    </row>
    <row r="2625" spans="70:102" s="96" customFormat="1">
      <c r="BR2625" s="110"/>
      <c r="CX2625" s="97"/>
    </row>
    <row r="2626" spans="70:102" s="96" customFormat="1">
      <c r="BR2626" s="110"/>
      <c r="CX2626" s="97"/>
    </row>
    <row r="2627" spans="70:102" s="96" customFormat="1">
      <c r="BR2627" s="110"/>
      <c r="CX2627" s="97"/>
    </row>
    <row r="2628" spans="70:102" s="96" customFormat="1">
      <c r="BR2628" s="110"/>
      <c r="CX2628" s="97"/>
    </row>
    <row r="2629" spans="70:102" s="96" customFormat="1">
      <c r="BR2629" s="110"/>
      <c r="CX2629" s="97"/>
    </row>
    <row r="2630" spans="70:102" s="96" customFormat="1">
      <c r="BR2630" s="110"/>
      <c r="CX2630" s="97"/>
    </row>
    <row r="2631" spans="70:102" s="96" customFormat="1">
      <c r="BR2631" s="110"/>
      <c r="CX2631" s="97"/>
    </row>
    <row r="2632" spans="70:102" s="96" customFormat="1">
      <c r="BR2632" s="110"/>
      <c r="CX2632" s="97"/>
    </row>
    <row r="2633" spans="70:102" s="96" customFormat="1">
      <c r="BR2633" s="110"/>
      <c r="CX2633" s="97"/>
    </row>
    <row r="2634" spans="70:102" s="96" customFormat="1">
      <c r="BR2634" s="110"/>
      <c r="CX2634" s="97"/>
    </row>
    <row r="2635" spans="70:102" s="96" customFormat="1">
      <c r="BR2635" s="110"/>
      <c r="CX2635" s="97"/>
    </row>
    <row r="2636" spans="70:102" s="96" customFormat="1">
      <c r="BR2636" s="110"/>
      <c r="CX2636" s="97"/>
    </row>
    <row r="2637" spans="70:102" s="96" customFormat="1">
      <c r="BR2637" s="110"/>
      <c r="CX2637" s="97"/>
    </row>
    <row r="2638" spans="70:102" s="96" customFormat="1">
      <c r="BR2638" s="110"/>
      <c r="CX2638" s="97"/>
    </row>
    <row r="2639" spans="70:102" s="96" customFormat="1">
      <c r="BR2639" s="110"/>
      <c r="CX2639" s="97"/>
    </row>
    <row r="2640" spans="70:102" s="96" customFormat="1">
      <c r="BR2640" s="110"/>
      <c r="CX2640" s="97"/>
    </row>
    <row r="2641" spans="70:102" s="96" customFormat="1">
      <c r="BR2641" s="110"/>
      <c r="CX2641" s="97"/>
    </row>
    <row r="2642" spans="70:102" s="96" customFormat="1">
      <c r="BR2642" s="110"/>
      <c r="CX2642" s="97"/>
    </row>
    <row r="2643" spans="70:102" s="96" customFormat="1">
      <c r="BR2643" s="110"/>
      <c r="CX2643" s="97"/>
    </row>
    <row r="2644" spans="70:102" s="96" customFormat="1">
      <c r="BR2644" s="110"/>
      <c r="CX2644" s="97"/>
    </row>
    <row r="2645" spans="70:102" s="96" customFormat="1">
      <c r="BR2645" s="110"/>
      <c r="CX2645" s="97"/>
    </row>
    <row r="2646" spans="70:102" s="96" customFormat="1">
      <c r="BR2646" s="110"/>
      <c r="CX2646" s="97"/>
    </row>
    <row r="2647" spans="70:102" s="96" customFormat="1">
      <c r="BR2647" s="110"/>
      <c r="CX2647" s="97"/>
    </row>
    <row r="2648" spans="70:102" s="96" customFormat="1">
      <c r="BR2648" s="110"/>
      <c r="CX2648" s="97"/>
    </row>
    <row r="2649" spans="70:102" s="96" customFormat="1">
      <c r="BR2649" s="110"/>
      <c r="CX2649" s="97"/>
    </row>
    <row r="2650" spans="70:102" s="96" customFormat="1">
      <c r="BR2650" s="110"/>
      <c r="CX2650" s="97"/>
    </row>
    <row r="2651" spans="70:102" s="96" customFormat="1">
      <c r="BR2651" s="110"/>
      <c r="CX2651" s="97"/>
    </row>
    <row r="2652" spans="70:102" s="96" customFormat="1">
      <c r="BR2652" s="110"/>
      <c r="CX2652" s="97"/>
    </row>
    <row r="2653" spans="70:102" s="96" customFormat="1">
      <c r="BR2653" s="110"/>
      <c r="CX2653" s="97"/>
    </row>
    <row r="2654" spans="70:102" s="96" customFormat="1">
      <c r="BR2654" s="110"/>
      <c r="CX2654" s="97"/>
    </row>
    <row r="2655" spans="70:102" s="96" customFormat="1">
      <c r="BR2655" s="110"/>
      <c r="CX2655" s="97"/>
    </row>
    <row r="2656" spans="70:102" s="96" customFormat="1">
      <c r="BR2656" s="110"/>
      <c r="CX2656" s="97"/>
    </row>
    <row r="2657" spans="70:102" s="96" customFormat="1">
      <c r="BR2657" s="110"/>
      <c r="CX2657" s="97"/>
    </row>
    <row r="2658" spans="70:102" s="96" customFormat="1">
      <c r="BR2658" s="110"/>
      <c r="CX2658" s="97"/>
    </row>
    <row r="2659" spans="70:102" s="96" customFormat="1">
      <c r="BR2659" s="110"/>
      <c r="CX2659" s="97"/>
    </row>
    <row r="2660" spans="70:102" s="96" customFormat="1">
      <c r="BR2660" s="110"/>
      <c r="CX2660" s="97"/>
    </row>
    <row r="2661" spans="70:102" s="96" customFormat="1">
      <c r="BR2661" s="110"/>
      <c r="CX2661" s="97"/>
    </row>
    <row r="2662" spans="70:102" s="96" customFormat="1">
      <c r="BR2662" s="110"/>
      <c r="CX2662" s="97"/>
    </row>
    <row r="2663" spans="70:102" s="96" customFormat="1">
      <c r="BR2663" s="110"/>
      <c r="CX2663" s="97"/>
    </row>
    <row r="2664" spans="70:102" s="96" customFormat="1">
      <c r="BR2664" s="110"/>
      <c r="CX2664" s="97"/>
    </row>
    <row r="2665" spans="70:102" s="96" customFormat="1">
      <c r="BR2665" s="110"/>
      <c r="CX2665" s="97"/>
    </row>
    <row r="2666" spans="70:102" s="96" customFormat="1">
      <c r="BR2666" s="110"/>
      <c r="CX2666" s="97"/>
    </row>
    <row r="2667" spans="70:102" s="96" customFormat="1">
      <c r="BR2667" s="110"/>
      <c r="CX2667" s="97"/>
    </row>
    <row r="2668" spans="70:102" s="96" customFormat="1">
      <c r="BR2668" s="110"/>
      <c r="CX2668" s="97"/>
    </row>
    <row r="2669" spans="70:102" s="96" customFormat="1">
      <c r="BR2669" s="110"/>
      <c r="CX2669" s="97"/>
    </row>
    <row r="2670" spans="70:102" s="96" customFormat="1">
      <c r="BR2670" s="110"/>
      <c r="CX2670" s="97"/>
    </row>
    <row r="2671" spans="70:102" s="96" customFormat="1">
      <c r="BR2671" s="110"/>
      <c r="CX2671" s="97"/>
    </row>
    <row r="2672" spans="70:102" s="96" customFormat="1">
      <c r="BR2672" s="110"/>
      <c r="CX2672" s="97"/>
    </row>
    <row r="2673" spans="70:102" s="96" customFormat="1">
      <c r="BR2673" s="110"/>
      <c r="CX2673" s="97"/>
    </row>
    <row r="2674" spans="70:102" s="96" customFormat="1">
      <c r="BR2674" s="110"/>
      <c r="CX2674" s="97"/>
    </row>
    <row r="2675" spans="70:102" s="96" customFormat="1">
      <c r="BR2675" s="110"/>
      <c r="CX2675" s="97"/>
    </row>
    <row r="2676" spans="70:102" s="96" customFormat="1">
      <c r="BR2676" s="110"/>
      <c r="CX2676" s="97"/>
    </row>
    <row r="2677" spans="70:102" s="96" customFormat="1">
      <c r="BR2677" s="110"/>
      <c r="CX2677" s="97"/>
    </row>
    <row r="2678" spans="70:102" s="96" customFormat="1">
      <c r="BR2678" s="110"/>
      <c r="CX2678" s="97"/>
    </row>
    <row r="2679" spans="70:102" s="96" customFormat="1">
      <c r="BR2679" s="110"/>
      <c r="CX2679" s="97"/>
    </row>
    <row r="2680" spans="70:102" s="96" customFormat="1">
      <c r="BR2680" s="110"/>
      <c r="CX2680" s="97"/>
    </row>
    <row r="2681" spans="70:102" s="96" customFormat="1">
      <c r="BR2681" s="110"/>
      <c r="CX2681" s="97"/>
    </row>
    <row r="2682" spans="70:102" s="96" customFormat="1">
      <c r="BR2682" s="110"/>
      <c r="CX2682" s="97"/>
    </row>
    <row r="2683" spans="70:102" s="96" customFormat="1">
      <c r="BR2683" s="110"/>
      <c r="CX2683" s="97"/>
    </row>
    <row r="2684" spans="70:102" s="96" customFormat="1">
      <c r="BR2684" s="110"/>
      <c r="CX2684" s="97"/>
    </row>
    <row r="2685" spans="70:102" s="96" customFormat="1">
      <c r="BR2685" s="110"/>
      <c r="CX2685" s="97"/>
    </row>
    <row r="2686" spans="70:102" s="96" customFormat="1">
      <c r="BR2686" s="110"/>
      <c r="CX2686" s="97"/>
    </row>
    <row r="2687" spans="70:102" s="96" customFormat="1">
      <c r="BR2687" s="110"/>
      <c r="CX2687" s="97"/>
    </row>
    <row r="2688" spans="70:102" s="96" customFormat="1">
      <c r="BR2688" s="110"/>
      <c r="CX2688" s="97"/>
    </row>
    <row r="2689" spans="70:102" s="96" customFormat="1">
      <c r="BR2689" s="110"/>
      <c r="CX2689" s="97"/>
    </row>
    <row r="2690" spans="70:102" s="96" customFormat="1">
      <c r="BR2690" s="110"/>
      <c r="CX2690" s="97"/>
    </row>
    <row r="2691" spans="70:102" s="96" customFormat="1">
      <c r="BR2691" s="110"/>
      <c r="CX2691" s="97"/>
    </row>
    <row r="2692" spans="70:102" s="96" customFormat="1">
      <c r="BR2692" s="110"/>
      <c r="CX2692" s="97"/>
    </row>
    <row r="2693" spans="70:102" s="96" customFormat="1">
      <c r="BR2693" s="110"/>
      <c r="CX2693" s="97"/>
    </row>
    <row r="2694" spans="70:102" s="96" customFormat="1">
      <c r="BR2694" s="110"/>
      <c r="CX2694" s="97"/>
    </row>
    <row r="2695" spans="70:102" s="96" customFormat="1">
      <c r="BR2695" s="110"/>
      <c r="CX2695" s="97"/>
    </row>
    <row r="2696" spans="70:102" s="96" customFormat="1">
      <c r="BR2696" s="110"/>
      <c r="CX2696" s="97"/>
    </row>
    <row r="2697" spans="70:102" s="96" customFormat="1">
      <c r="BR2697" s="110"/>
      <c r="CX2697" s="97"/>
    </row>
    <row r="2698" spans="70:102" s="96" customFormat="1">
      <c r="BR2698" s="110"/>
      <c r="CX2698" s="97"/>
    </row>
    <row r="2699" spans="70:102" s="96" customFormat="1">
      <c r="BR2699" s="110"/>
      <c r="CX2699" s="97"/>
    </row>
    <row r="2700" spans="70:102" s="96" customFormat="1">
      <c r="BR2700" s="110"/>
      <c r="CX2700" s="97"/>
    </row>
    <row r="2701" spans="70:102" s="96" customFormat="1">
      <c r="BR2701" s="110"/>
      <c r="CX2701" s="97"/>
    </row>
    <row r="2702" spans="70:102" s="96" customFormat="1">
      <c r="BR2702" s="110"/>
      <c r="CX2702" s="97"/>
    </row>
    <row r="2703" spans="70:102" s="96" customFormat="1">
      <c r="BR2703" s="110"/>
      <c r="CX2703" s="97"/>
    </row>
    <row r="2704" spans="70:102" s="96" customFormat="1">
      <c r="BR2704" s="110"/>
      <c r="CX2704" s="97"/>
    </row>
    <row r="2705" spans="70:102" s="96" customFormat="1">
      <c r="BR2705" s="110"/>
      <c r="CX2705" s="97"/>
    </row>
    <row r="2706" spans="70:102" s="96" customFormat="1">
      <c r="BR2706" s="110"/>
      <c r="CX2706" s="97"/>
    </row>
    <row r="2707" spans="70:102" s="96" customFormat="1">
      <c r="BR2707" s="110"/>
      <c r="CX2707" s="97"/>
    </row>
    <row r="2708" spans="70:102" s="96" customFormat="1">
      <c r="BR2708" s="110"/>
      <c r="CX2708" s="97"/>
    </row>
    <row r="2709" spans="70:102" s="96" customFormat="1">
      <c r="BR2709" s="110"/>
      <c r="CX2709" s="97"/>
    </row>
    <row r="2710" spans="70:102" s="96" customFormat="1">
      <c r="BR2710" s="110"/>
      <c r="CX2710" s="97"/>
    </row>
    <row r="2711" spans="70:102" s="96" customFormat="1">
      <c r="BR2711" s="110"/>
      <c r="CX2711" s="97"/>
    </row>
    <row r="2712" spans="70:102" s="96" customFormat="1">
      <c r="BR2712" s="110"/>
      <c r="CX2712" s="97"/>
    </row>
    <row r="2713" spans="70:102" s="96" customFormat="1">
      <c r="BR2713" s="110"/>
      <c r="CX2713" s="97"/>
    </row>
    <row r="2714" spans="70:102" s="96" customFormat="1">
      <c r="BR2714" s="110"/>
      <c r="CX2714" s="97"/>
    </row>
    <row r="2715" spans="70:102" s="96" customFormat="1">
      <c r="BR2715" s="110"/>
      <c r="CX2715" s="97"/>
    </row>
    <row r="2716" spans="70:102" s="96" customFormat="1">
      <c r="BR2716" s="110"/>
      <c r="CX2716" s="97"/>
    </row>
    <row r="2717" spans="70:102" s="96" customFormat="1">
      <c r="BR2717" s="110"/>
      <c r="CX2717" s="97"/>
    </row>
    <row r="2718" spans="70:102" s="96" customFormat="1">
      <c r="BR2718" s="110"/>
      <c r="CX2718" s="97"/>
    </row>
    <row r="2719" spans="70:102" s="96" customFormat="1">
      <c r="BR2719" s="110"/>
      <c r="CX2719" s="97"/>
    </row>
    <row r="2720" spans="70:102" s="96" customFormat="1">
      <c r="BR2720" s="110"/>
      <c r="CX2720" s="97"/>
    </row>
    <row r="2721" spans="70:102" s="96" customFormat="1">
      <c r="BR2721" s="110"/>
      <c r="CX2721" s="97"/>
    </row>
    <row r="2722" spans="70:102" s="96" customFormat="1">
      <c r="BR2722" s="110"/>
      <c r="CX2722" s="97"/>
    </row>
    <row r="2723" spans="70:102" s="96" customFormat="1">
      <c r="BR2723" s="110"/>
      <c r="CX2723" s="97"/>
    </row>
    <row r="2724" spans="70:102" s="96" customFormat="1">
      <c r="BR2724" s="110"/>
      <c r="CX2724" s="97"/>
    </row>
    <row r="2725" spans="70:102" s="96" customFormat="1">
      <c r="BR2725" s="110"/>
      <c r="CX2725" s="97"/>
    </row>
    <row r="2726" spans="70:102" s="96" customFormat="1">
      <c r="BR2726" s="110"/>
      <c r="CX2726" s="97"/>
    </row>
    <row r="2727" spans="70:102" s="96" customFormat="1">
      <c r="BR2727" s="110"/>
      <c r="CX2727" s="97"/>
    </row>
    <row r="2728" spans="70:102" s="96" customFormat="1">
      <c r="BR2728" s="110"/>
      <c r="CX2728" s="97"/>
    </row>
    <row r="2729" spans="70:102" s="96" customFormat="1">
      <c r="BR2729" s="110"/>
      <c r="CX2729" s="97"/>
    </row>
    <row r="2730" spans="70:102" s="96" customFormat="1">
      <c r="BR2730" s="110"/>
      <c r="CX2730" s="97"/>
    </row>
    <row r="2731" spans="70:102" s="96" customFormat="1">
      <c r="BR2731" s="110"/>
      <c r="CX2731" s="97"/>
    </row>
    <row r="2732" spans="70:102" s="96" customFormat="1">
      <c r="BR2732" s="110"/>
      <c r="CX2732" s="97"/>
    </row>
    <row r="2733" spans="70:102" s="96" customFormat="1">
      <c r="BR2733" s="110"/>
      <c r="CX2733" s="97"/>
    </row>
    <row r="2734" spans="70:102" s="96" customFormat="1">
      <c r="BR2734" s="110"/>
      <c r="CX2734" s="97"/>
    </row>
    <row r="2735" spans="70:102" s="96" customFormat="1">
      <c r="BR2735" s="110"/>
      <c r="CX2735" s="97"/>
    </row>
    <row r="2736" spans="70:102" s="96" customFormat="1">
      <c r="BR2736" s="110"/>
      <c r="CX2736" s="97"/>
    </row>
    <row r="2737" spans="70:102" s="96" customFormat="1">
      <c r="BR2737" s="110"/>
      <c r="CX2737" s="97"/>
    </row>
    <row r="2738" spans="70:102" s="96" customFormat="1">
      <c r="BR2738" s="110"/>
      <c r="CX2738" s="97"/>
    </row>
    <row r="2739" spans="70:102" s="96" customFormat="1">
      <c r="BR2739" s="110"/>
      <c r="CX2739" s="97"/>
    </row>
    <row r="2740" spans="70:102" s="96" customFormat="1">
      <c r="BR2740" s="110"/>
      <c r="CX2740" s="97"/>
    </row>
    <row r="2741" spans="70:102" s="96" customFormat="1">
      <c r="BR2741" s="110"/>
      <c r="CX2741" s="97"/>
    </row>
    <row r="2742" spans="70:102" s="96" customFormat="1">
      <c r="BR2742" s="110"/>
      <c r="CX2742" s="97"/>
    </row>
    <row r="2743" spans="70:102" s="96" customFormat="1">
      <c r="BR2743" s="110"/>
      <c r="CX2743" s="97"/>
    </row>
    <row r="2744" spans="70:102" s="96" customFormat="1">
      <c r="BR2744" s="110"/>
      <c r="CX2744" s="97"/>
    </row>
    <row r="2745" spans="70:102" s="96" customFormat="1">
      <c r="BR2745" s="110"/>
      <c r="CX2745" s="97"/>
    </row>
    <row r="2746" spans="70:102" s="96" customFormat="1">
      <c r="BR2746" s="110"/>
      <c r="CX2746" s="97"/>
    </row>
    <row r="2747" spans="70:102" s="96" customFormat="1">
      <c r="BR2747" s="110"/>
      <c r="CX2747" s="97"/>
    </row>
    <row r="2748" spans="70:102" s="96" customFormat="1">
      <c r="BR2748" s="110"/>
      <c r="CX2748" s="97"/>
    </row>
    <row r="2749" spans="70:102" s="96" customFormat="1">
      <c r="BR2749" s="110"/>
      <c r="CX2749" s="97"/>
    </row>
    <row r="2750" spans="70:102" s="96" customFormat="1">
      <c r="BR2750" s="110"/>
      <c r="CX2750" s="97"/>
    </row>
    <row r="2751" spans="70:102" s="96" customFormat="1">
      <c r="BR2751" s="110"/>
      <c r="CX2751" s="97"/>
    </row>
    <row r="2752" spans="70:102" s="96" customFormat="1">
      <c r="BR2752" s="110"/>
      <c r="CX2752" s="97"/>
    </row>
    <row r="2753" spans="70:102" s="96" customFormat="1">
      <c r="BR2753" s="110"/>
      <c r="CX2753" s="97"/>
    </row>
    <row r="2754" spans="70:102" s="96" customFormat="1">
      <c r="BR2754" s="110"/>
      <c r="CX2754" s="97"/>
    </row>
    <row r="2755" spans="70:102" s="96" customFormat="1">
      <c r="BR2755" s="110"/>
      <c r="CX2755" s="97"/>
    </row>
    <row r="2756" spans="70:102" s="96" customFormat="1">
      <c r="BR2756" s="110"/>
      <c r="CX2756" s="97"/>
    </row>
    <row r="2757" spans="70:102" s="96" customFormat="1">
      <c r="BR2757" s="110"/>
      <c r="CX2757" s="97"/>
    </row>
    <row r="2758" spans="70:102" s="96" customFormat="1">
      <c r="BR2758" s="110"/>
      <c r="CX2758" s="97"/>
    </row>
    <row r="2759" spans="70:102" s="96" customFormat="1">
      <c r="BR2759" s="110"/>
      <c r="CX2759" s="97"/>
    </row>
    <row r="2760" spans="70:102" s="96" customFormat="1">
      <c r="BR2760" s="110"/>
      <c r="CX2760" s="97"/>
    </row>
    <row r="2761" spans="70:102" s="96" customFormat="1">
      <c r="BR2761" s="110"/>
      <c r="CX2761" s="97"/>
    </row>
    <row r="2762" spans="70:102" s="96" customFormat="1">
      <c r="BR2762" s="110"/>
      <c r="CX2762" s="97"/>
    </row>
    <row r="2763" spans="70:102" s="96" customFormat="1">
      <c r="BR2763" s="110"/>
      <c r="CX2763" s="97"/>
    </row>
    <row r="2764" spans="70:102" s="96" customFormat="1">
      <c r="BR2764" s="110"/>
      <c r="CX2764" s="97"/>
    </row>
    <row r="2765" spans="70:102" s="96" customFormat="1">
      <c r="BR2765" s="110"/>
      <c r="CX2765" s="97"/>
    </row>
    <row r="2766" spans="70:102" s="96" customFormat="1">
      <c r="BR2766" s="110"/>
      <c r="CX2766" s="97"/>
    </row>
    <row r="2767" spans="70:102" s="96" customFormat="1">
      <c r="BR2767" s="110"/>
      <c r="CX2767" s="97"/>
    </row>
    <row r="2768" spans="70:102" s="96" customFormat="1">
      <c r="BR2768" s="110"/>
      <c r="CX2768" s="97"/>
    </row>
    <row r="2769" spans="70:102" s="96" customFormat="1">
      <c r="BR2769" s="110"/>
      <c r="CX2769" s="97"/>
    </row>
    <row r="2770" spans="70:102" s="96" customFormat="1">
      <c r="BR2770" s="110"/>
      <c r="CX2770" s="97"/>
    </row>
    <row r="2771" spans="70:102" s="96" customFormat="1">
      <c r="BR2771" s="110"/>
      <c r="CX2771" s="97"/>
    </row>
    <row r="2772" spans="70:102" s="96" customFormat="1">
      <c r="BR2772" s="110"/>
      <c r="CX2772" s="97"/>
    </row>
    <row r="2773" spans="70:102" s="96" customFormat="1">
      <c r="BR2773" s="110"/>
      <c r="CX2773" s="97"/>
    </row>
    <row r="2774" spans="70:102" s="96" customFormat="1">
      <c r="BR2774" s="110"/>
      <c r="CX2774" s="97"/>
    </row>
    <row r="2775" spans="70:102" s="96" customFormat="1">
      <c r="BR2775" s="110"/>
      <c r="CX2775" s="97"/>
    </row>
    <row r="2776" spans="70:102" s="96" customFormat="1">
      <c r="BR2776" s="110"/>
      <c r="CX2776" s="97"/>
    </row>
    <row r="2777" spans="70:102" s="96" customFormat="1">
      <c r="BR2777" s="110"/>
      <c r="CX2777" s="97"/>
    </row>
    <row r="2778" spans="70:102" s="96" customFormat="1">
      <c r="BR2778" s="110"/>
      <c r="CX2778" s="97"/>
    </row>
    <row r="2779" spans="70:102" s="96" customFormat="1">
      <c r="BR2779" s="110"/>
      <c r="CX2779" s="97"/>
    </row>
    <row r="2780" spans="70:102" s="96" customFormat="1">
      <c r="BR2780" s="110"/>
      <c r="CX2780" s="97"/>
    </row>
    <row r="2781" spans="70:102" s="96" customFormat="1">
      <c r="BR2781" s="110"/>
      <c r="CX2781" s="97"/>
    </row>
    <row r="2782" spans="70:102" s="96" customFormat="1">
      <c r="BR2782" s="110"/>
      <c r="CX2782" s="97"/>
    </row>
    <row r="2783" spans="70:102" s="96" customFormat="1">
      <c r="BR2783" s="110"/>
      <c r="CX2783" s="97"/>
    </row>
    <row r="2784" spans="70:102" s="96" customFormat="1">
      <c r="BR2784" s="110"/>
      <c r="CX2784" s="97"/>
    </row>
    <row r="2785" spans="70:102" s="96" customFormat="1">
      <c r="BR2785" s="110"/>
      <c r="CX2785" s="97"/>
    </row>
    <row r="2786" spans="70:102" s="96" customFormat="1">
      <c r="BR2786" s="110"/>
      <c r="CX2786" s="97"/>
    </row>
    <row r="2787" spans="70:102" s="96" customFormat="1">
      <c r="BR2787" s="110"/>
      <c r="CX2787" s="97"/>
    </row>
    <row r="2788" spans="70:102" s="96" customFormat="1">
      <c r="BR2788" s="110"/>
      <c r="CX2788" s="97"/>
    </row>
    <row r="2789" spans="70:102" s="96" customFormat="1">
      <c r="BR2789" s="110"/>
      <c r="CX2789" s="97"/>
    </row>
    <row r="2790" spans="70:102" s="96" customFormat="1">
      <c r="BR2790" s="110"/>
      <c r="CX2790" s="97"/>
    </row>
    <row r="2791" spans="70:102" s="96" customFormat="1">
      <c r="BR2791" s="110"/>
      <c r="CX2791" s="97"/>
    </row>
    <row r="2792" spans="70:102" s="96" customFormat="1">
      <c r="BR2792" s="110"/>
      <c r="CX2792" s="97"/>
    </row>
    <row r="2793" spans="70:102" s="96" customFormat="1">
      <c r="BR2793" s="110"/>
      <c r="CX2793" s="97"/>
    </row>
    <row r="2794" spans="70:102" s="96" customFormat="1">
      <c r="BR2794" s="110"/>
      <c r="CX2794" s="97"/>
    </row>
    <row r="2795" spans="70:102" s="96" customFormat="1">
      <c r="BR2795" s="110"/>
      <c r="CX2795" s="97"/>
    </row>
    <row r="2796" spans="70:102" s="96" customFormat="1">
      <c r="BR2796" s="110"/>
      <c r="CX2796" s="97"/>
    </row>
    <row r="2797" spans="70:102" s="96" customFormat="1">
      <c r="BR2797" s="110"/>
      <c r="CX2797" s="97"/>
    </row>
    <row r="2798" spans="70:102" s="96" customFormat="1">
      <c r="BR2798" s="110"/>
      <c r="CX2798" s="97"/>
    </row>
    <row r="2799" spans="70:102" s="96" customFormat="1">
      <c r="BR2799" s="110"/>
      <c r="CX2799" s="97"/>
    </row>
    <row r="2800" spans="70:102" s="96" customFormat="1">
      <c r="BR2800" s="110"/>
      <c r="CX2800" s="97"/>
    </row>
    <row r="2801" spans="70:102" s="96" customFormat="1">
      <c r="BR2801" s="110"/>
      <c r="CX2801" s="97"/>
    </row>
    <row r="2802" spans="70:102" s="96" customFormat="1">
      <c r="BR2802" s="110"/>
      <c r="CX2802" s="97"/>
    </row>
    <row r="2803" spans="70:102" s="96" customFormat="1">
      <c r="BR2803" s="110"/>
      <c r="CX2803" s="97"/>
    </row>
    <row r="2804" spans="70:102" s="96" customFormat="1">
      <c r="BR2804" s="110"/>
      <c r="CX2804" s="97"/>
    </row>
    <row r="2805" spans="70:102" s="96" customFormat="1">
      <c r="BR2805" s="110"/>
      <c r="CX2805" s="97"/>
    </row>
    <row r="2806" spans="70:102" s="96" customFormat="1">
      <c r="BR2806" s="110"/>
      <c r="CX2806" s="97"/>
    </row>
    <row r="2807" spans="70:102" s="96" customFormat="1">
      <c r="BR2807" s="110"/>
      <c r="CX2807" s="97"/>
    </row>
    <row r="2808" spans="70:102" s="96" customFormat="1">
      <c r="BR2808" s="110"/>
      <c r="CX2808" s="97"/>
    </row>
    <row r="2809" spans="70:102" s="96" customFormat="1">
      <c r="BR2809" s="110"/>
      <c r="CX2809" s="97"/>
    </row>
    <row r="2810" spans="70:102" s="96" customFormat="1">
      <c r="BR2810" s="110"/>
      <c r="CX2810" s="97"/>
    </row>
    <row r="2811" spans="70:102" s="96" customFormat="1">
      <c r="BR2811" s="110"/>
      <c r="CX2811" s="97"/>
    </row>
    <row r="2812" spans="70:102" s="96" customFormat="1">
      <c r="BR2812" s="110"/>
      <c r="CX2812" s="97"/>
    </row>
    <row r="2813" spans="70:102" s="96" customFormat="1">
      <c r="BR2813" s="110"/>
      <c r="CX2813" s="97"/>
    </row>
    <row r="2814" spans="70:102" s="96" customFormat="1">
      <c r="BR2814" s="110"/>
      <c r="CX2814" s="97"/>
    </row>
    <row r="2815" spans="70:102" s="96" customFormat="1">
      <c r="BR2815" s="110"/>
      <c r="CX2815" s="97"/>
    </row>
    <row r="2816" spans="70:102" s="96" customFormat="1">
      <c r="BR2816" s="110"/>
      <c r="CX2816" s="97"/>
    </row>
    <row r="2817" spans="70:102" s="96" customFormat="1">
      <c r="BR2817" s="110"/>
      <c r="CX2817" s="97"/>
    </row>
    <row r="2818" spans="70:102" s="96" customFormat="1">
      <c r="BR2818" s="110"/>
      <c r="CX2818" s="97"/>
    </row>
    <row r="2819" spans="70:102" s="96" customFormat="1">
      <c r="BR2819" s="110"/>
      <c r="CX2819" s="97"/>
    </row>
    <row r="2820" spans="70:102" s="96" customFormat="1">
      <c r="BR2820" s="110"/>
      <c r="CX2820" s="97"/>
    </row>
    <row r="2821" spans="70:102" s="96" customFormat="1">
      <c r="BR2821" s="110"/>
      <c r="CX2821" s="97"/>
    </row>
    <row r="2822" spans="70:102" s="96" customFormat="1">
      <c r="BR2822" s="110"/>
      <c r="CX2822" s="97"/>
    </row>
    <row r="2823" spans="70:102" s="96" customFormat="1">
      <c r="BR2823" s="110"/>
      <c r="CX2823" s="97"/>
    </row>
    <row r="2824" spans="70:102" s="96" customFormat="1">
      <c r="BR2824" s="110"/>
      <c r="CX2824" s="97"/>
    </row>
    <row r="2825" spans="70:102" s="96" customFormat="1">
      <c r="BR2825" s="110"/>
      <c r="CX2825" s="97"/>
    </row>
    <row r="2826" spans="70:102" s="96" customFormat="1">
      <c r="BR2826" s="110"/>
      <c r="CX2826" s="97"/>
    </row>
    <row r="2827" spans="70:102" s="96" customFormat="1">
      <c r="BR2827" s="110"/>
      <c r="CX2827" s="97"/>
    </row>
    <row r="2828" spans="70:102" s="96" customFormat="1">
      <c r="BR2828" s="110"/>
      <c r="CX2828" s="97"/>
    </row>
    <row r="2829" spans="70:102" s="96" customFormat="1">
      <c r="BR2829" s="110"/>
      <c r="CX2829" s="97"/>
    </row>
    <row r="2830" spans="70:102" s="96" customFormat="1">
      <c r="BR2830" s="110"/>
      <c r="CX2830" s="97"/>
    </row>
    <row r="2831" spans="70:102" s="96" customFormat="1">
      <c r="BR2831" s="110"/>
      <c r="CX2831" s="97"/>
    </row>
    <row r="2832" spans="70:102" s="96" customFormat="1">
      <c r="BR2832" s="110"/>
      <c r="CX2832" s="97"/>
    </row>
    <row r="2833" spans="70:102" s="96" customFormat="1">
      <c r="BR2833" s="110"/>
      <c r="CX2833" s="97"/>
    </row>
    <row r="2834" spans="70:102" s="96" customFormat="1">
      <c r="BR2834" s="110"/>
      <c r="CX2834" s="97"/>
    </row>
    <row r="2835" spans="70:102" s="96" customFormat="1">
      <c r="BR2835" s="110"/>
      <c r="CX2835" s="97"/>
    </row>
    <row r="2836" spans="70:102" s="96" customFormat="1">
      <c r="BR2836" s="110"/>
      <c r="CX2836" s="97"/>
    </row>
    <row r="2837" spans="70:102" s="96" customFormat="1">
      <c r="BR2837" s="110"/>
      <c r="CX2837" s="97"/>
    </row>
    <row r="2838" spans="70:102" s="96" customFormat="1">
      <c r="BR2838" s="110"/>
      <c r="CX2838" s="97"/>
    </row>
    <row r="2839" spans="70:102" s="96" customFormat="1">
      <c r="BR2839" s="110"/>
      <c r="CX2839" s="97"/>
    </row>
    <row r="2840" spans="70:102" s="96" customFormat="1">
      <c r="BR2840" s="110"/>
      <c r="CX2840" s="97"/>
    </row>
    <row r="2841" spans="70:102" s="96" customFormat="1">
      <c r="BR2841" s="110"/>
      <c r="CX2841" s="97"/>
    </row>
    <row r="2842" spans="70:102" s="96" customFormat="1">
      <c r="BR2842" s="110"/>
      <c r="CX2842" s="97"/>
    </row>
    <row r="2843" spans="70:102" s="96" customFormat="1">
      <c r="BR2843" s="110"/>
      <c r="CX2843" s="97"/>
    </row>
    <row r="2844" spans="70:102" s="96" customFormat="1">
      <c r="BR2844" s="110"/>
      <c r="CX2844" s="97"/>
    </row>
    <row r="2845" spans="70:102" s="96" customFormat="1">
      <c r="BR2845" s="110"/>
      <c r="CX2845" s="97"/>
    </row>
    <row r="2846" spans="70:102" s="96" customFormat="1">
      <c r="BR2846" s="110"/>
      <c r="CX2846" s="97"/>
    </row>
    <row r="2847" spans="70:102" s="96" customFormat="1">
      <c r="BR2847" s="110"/>
      <c r="CX2847" s="97"/>
    </row>
    <row r="2848" spans="70:102" s="96" customFormat="1">
      <c r="BR2848" s="110"/>
      <c r="CX2848" s="97"/>
    </row>
    <row r="2849" spans="70:102" s="96" customFormat="1">
      <c r="BR2849" s="110"/>
      <c r="CX2849" s="97"/>
    </row>
    <row r="2850" spans="70:102" s="96" customFormat="1">
      <c r="BR2850" s="110"/>
      <c r="CX2850" s="97"/>
    </row>
    <row r="2851" spans="70:102" s="96" customFormat="1">
      <c r="BR2851" s="110"/>
      <c r="CX2851" s="97"/>
    </row>
    <row r="2852" spans="70:102" s="96" customFormat="1">
      <c r="BR2852" s="110"/>
      <c r="CX2852" s="97"/>
    </row>
    <row r="2853" spans="70:102" s="96" customFormat="1">
      <c r="BR2853" s="110"/>
      <c r="CX2853" s="97"/>
    </row>
    <row r="2854" spans="70:102" s="96" customFormat="1">
      <c r="BR2854" s="110"/>
      <c r="CX2854" s="97"/>
    </row>
    <row r="2855" spans="70:102" s="96" customFormat="1">
      <c r="BR2855" s="110"/>
      <c r="CX2855" s="97"/>
    </row>
    <row r="2856" spans="70:102" s="96" customFormat="1">
      <c r="BR2856" s="110"/>
      <c r="CX2856" s="97"/>
    </row>
    <row r="2857" spans="70:102" s="96" customFormat="1">
      <c r="BR2857" s="110"/>
      <c r="CX2857" s="97"/>
    </row>
    <row r="2858" spans="70:102" s="96" customFormat="1">
      <c r="BR2858" s="110"/>
      <c r="CX2858" s="97"/>
    </row>
    <row r="2859" spans="70:102" s="96" customFormat="1">
      <c r="BR2859" s="110"/>
      <c r="CX2859" s="97"/>
    </row>
    <row r="2860" spans="70:102" s="96" customFormat="1">
      <c r="BR2860" s="110"/>
      <c r="CX2860" s="97"/>
    </row>
    <row r="2861" spans="70:102" s="96" customFormat="1">
      <c r="BR2861" s="110"/>
      <c r="CX2861" s="97"/>
    </row>
    <row r="2862" spans="70:102" s="96" customFormat="1">
      <c r="BR2862" s="110"/>
      <c r="CX2862" s="97"/>
    </row>
    <row r="2863" spans="70:102" s="96" customFormat="1">
      <c r="BR2863" s="110"/>
      <c r="CX2863" s="97"/>
    </row>
    <row r="2864" spans="70:102" s="96" customFormat="1">
      <c r="BR2864" s="110"/>
      <c r="CX2864" s="97"/>
    </row>
    <row r="2865" spans="70:102" s="96" customFormat="1">
      <c r="BR2865" s="110"/>
      <c r="CX2865" s="97"/>
    </row>
    <row r="2866" spans="70:102" s="96" customFormat="1">
      <c r="BR2866" s="110"/>
      <c r="CX2866" s="97"/>
    </row>
    <row r="2867" spans="70:102" s="96" customFormat="1">
      <c r="BR2867" s="110"/>
      <c r="CX2867" s="97"/>
    </row>
    <row r="2868" spans="70:102" s="96" customFormat="1">
      <c r="BR2868" s="110"/>
      <c r="CX2868" s="97"/>
    </row>
    <row r="2869" spans="70:102" s="96" customFormat="1">
      <c r="BR2869" s="110"/>
      <c r="CX2869" s="97"/>
    </row>
    <row r="2870" spans="70:102" s="96" customFormat="1">
      <c r="BR2870" s="110"/>
      <c r="CX2870" s="97"/>
    </row>
    <row r="2871" spans="70:102" s="96" customFormat="1">
      <c r="BR2871" s="110"/>
      <c r="CX2871" s="97"/>
    </row>
    <row r="2872" spans="70:102" s="96" customFormat="1">
      <c r="BR2872" s="110"/>
      <c r="CX2872" s="97"/>
    </row>
    <row r="2873" spans="70:102" s="96" customFormat="1">
      <c r="BR2873" s="110"/>
      <c r="CX2873" s="97"/>
    </row>
    <row r="2874" spans="70:102" s="96" customFormat="1">
      <c r="BR2874" s="110"/>
      <c r="CX2874" s="97"/>
    </row>
    <row r="2875" spans="70:102" s="96" customFormat="1">
      <c r="BR2875" s="110"/>
      <c r="CX2875" s="97"/>
    </row>
    <row r="2876" spans="70:102" s="96" customFormat="1">
      <c r="BR2876" s="110"/>
      <c r="CX2876" s="97"/>
    </row>
    <row r="2877" spans="70:102" s="96" customFormat="1">
      <c r="BR2877" s="110"/>
      <c r="CX2877" s="97"/>
    </row>
    <row r="2878" spans="70:102" s="96" customFormat="1">
      <c r="BR2878" s="110"/>
      <c r="CX2878" s="97"/>
    </row>
    <row r="2879" spans="70:102" s="96" customFormat="1">
      <c r="BR2879" s="110"/>
      <c r="CX2879" s="97"/>
    </row>
    <row r="2880" spans="70:102" s="96" customFormat="1">
      <c r="BR2880" s="110"/>
      <c r="CX2880" s="97"/>
    </row>
    <row r="2881" spans="70:102" s="96" customFormat="1">
      <c r="BR2881" s="110"/>
      <c r="CX2881" s="97"/>
    </row>
    <row r="2882" spans="70:102" s="96" customFormat="1">
      <c r="BR2882" s="110"/>
      <c r="CX2882" s="97"/>
    </row>
    <row r="2883" spans="70:102" s="96" customFormat="1">
      <c r="BR2883" s="110"/>
      <c r="CX2883" s="97"/>
    </row>
    <row r="2884" spans="70:102" s="96" customFormat="1">
      <c r="BR2884" s="110"/>
      <c r="CX2884" s="97"/>
    </row>
    <row r="2885" spans="70:102" s="96" customFormat="1">
      <c r="BR2885" s="110"/>
      <c r="CX2885" s="97"/>
    </row>
    <row r="2886" spans="70:102" s="96" customFormat="1">
      <c r="BR2886" s="110"/>
      <c r="CX2886" s="97"/>
    </row>
    <row r="2887" spans="70:102" s="96" customFormat="1">
      <c r="BR2887" s="110"/>
      <c r="CX2887" s="97"/>
    </row>
    <row r="2888" spans="70:102" s="96" customFormat="1">
      <c r="BR2888" s="110"/>
      <c r="CX2888" s="97"/>
    </row>
    <row r="2889" spans="70:102" s="96" customFormat="1">
      <c r="BR2889" s="110"/>
      <c r="CX2889" s="97"/>
    </row>
    <row r="2890" spans="70:102" s="96" customFormat="1">
      <c r="BR2890" s="110"/>
      <c r="CX2890" s="97"/>
    </row>
    <row r="2891" spans="70:102" s="96" customFormat="1">
      <c r="BR2891" s="110"/>
      <c r="CX2891" s="97"/>
    </row>
    <row r="2892" spans="70:102" s="96" customFormat="1">
      <c r="BR2892" s="110"/>
      <c r="CX2892" s="97"/>
    </row>
    <row r="2893" spans="70:102" s="96" customFormat="1">
      <c r="BR2893" s="110"/>
      <c r="CX2893" s="97"/>
    </row>
    <row r="2894" spans="70:102" s="96" customFormat="1">
      <c r="BR2894" s="110"/>
      <c r="CX2894" s="97"/>
    </row>
    <row r="2895" spans="70:102" s="96" customFormat="1">
      <c r="BR2895" s="110"/>
      <c r="CX2895" s="97"/>
    </row>
    <row r="2896" spans="70:102" s="96" customFormat="1">
      <c r="BR2896" s="110"/>
      <c r="CX2896" s="97"/>
    </row>
    <row r="2897" spans="70:102" s="96" customFormat="1">
      <c r="BR2897" s="110"/>
      <c r="CX2897" s="97"/>
    </row>
    <row r="2898" spans="70:102" s="96" customFormat="1">
      <c r="BR2898" s="110"/>
      <c r="CX2898" s="97"/>
    </row>
    <row r="2899" spans="70:102" s="96" customFormat="1">
      <c r="BR2899" s="110"/>
      <c r="CX2899" s="97"/>
    </row>
    <row r="2900" spans="70:102" s="96" customFormat="1">
      <c r="BR2900" s="110"/>
      <c r="CX2900" s="97"/>
    </row>
    <row r="2901" spans="70:102" s="96" customFormat="1">
      <c r="BR2901" s="110"/>
      <c r="CX2901" s="97"/>
    </row>
    <row r="2902" spans="70:102" s="96" customFormat="1">
      <c r="BR2902" s="110"/>
      <c r="CX2902" s="97"/>
    </row>
    <row r="2903" spans="70:102" s="96" customFormat="1">
      <c r="BR2903" s="110"/>
      <c r="CX2903" s="97"/>
    </row>
    <row r="2904" spans="70:102" s="96" customFormat="1">
      <c r="BR2904" s="110"/>
      <c r="CX2904" s="97"/>
    </row>
    <row r="2905" spans="70:102" s="96" customFormat="1">
      <c r="BR2905" s="110"/>
      <c r="CX2905" s="97"/>
    </row>
    <row r="2906" spans="70:102" s="96" customFormat="1">
      <c r="BR2906" s="110"/>
      <c r="CX2906" s="97"/>
    </row>
    <row r="2907" spans="70:102" s="96" customFormat="1">
      <c r="BR2907" s="110"/>
      <c r="CX2907" s="97"/>
    </row>
    <row r="2908" spans="70:102" s="96" customFormat="1">
      <c r="BR2908" s="110"/>
      <c r="CX2908" s="97"/>
    </row>
    <row r="2909" spans="70:102" s="96" customFormat="1">
      <c r="BR2909" s="110"/>
      <c r="CX2909" s="97"/>
    </row>
    <row r="2910" spans="70:102" s="96" customFormat="1">
      <c r="BR2910" s="110"/>
      <c r="CX2910" s="97"/>
    </row>
    <row r="2911" spans="70:102" s="96" customFormat="1">
      <c r="BR2911" s="110"/>
      <c r="CX2911" s="97"/>
    </row>
    <row r="2912" spans="70:102" s="96" customFormat="1">
      <c r="BR2912" s="110"/>
      <c r="CX2912" s="97"/>
    </row>
    <row r="2913" spans="70:102" s="96" customFormat="1">
      <c r="BR2913" s="110"/>
      <c r="CX2913" s="97"/>
    </row>
    <row r="2914" spans="70:102" s="96" customFormat="1">
      <c r="BR2914" s="110"/>
      <c r="CX2914" s="97"/>
    </row>
    <row r="2915" spans="70:102" s="96" customFormat="1">
      <c r="BR2915" s="110"/>
      <c r="CX2915" s="97"/>
    </row>
    <row r="2916" spans="70:102" s="96" customFormat="1">
      <c r="BR2916" s="110"/>
      <c r="CX2916" s="97"/>
    </row>
    <row r="2917" spans="70:102" s="96" customFormat="1">
      <c r="BR2917" s="110"/>
      <c r="CX2917" s="97"/>
    </row>
    <row r="2918" spans="70:102" s="96" customFormat="1">
      <c r="BR2918" s="110"/>
      <c r="CX2918" s="97"/>
    </row>
    <row r="2919" spans="70:102" s="96" customFormat="1">
      <c r="BR2919" s="110"/>
      <c r="CX2919" s="97"/>
    </row>
    <row r="2920" spans="70:102" s="96" customFormat="1">
      <c r="BR2920" s="110"/>
      <c r="CX2920" s="97"/>
    </row>
    <row r="2921" spans="70:102" s="96" customFormat="1">
      <c r="BR2921" s="110"/>
      <c r="CX2921" s="97"/>
    </row>
    <row r="2922" spans="70:102" s="96" customFormat="1">
      <c r="BR2922" s="110"/>
      <c r="CX2922" s="97"/>
    </row>
    <row r="2923" spans="70:102" s="96" customFormat="1">
      <c r="BR2923" s="110"/>
      <c r="CX2923" s="97"/>
    </row>
    <row r="2924" spans="70:102" s="96" customFormat="1">
      <c r="BR2924" s="110"/>
      <c r="CX2924" s="97"/>
    </row>
    <row r="2925" spans="70:102" s="96" customFormat="1">
      <c r="BR2925" s="110"/>
      <c r="CX2925" s="97"/>
    </row>
    <row r="2926" spans="70:102" s="96" customFormat="1">
      <c r="BR2926" s="110"/>
      <c r="CX2926" s="97"/>
    </row>
    <row r="2927" spans="70:102" s="96" customFormat="1">
      <c r="BR2927" s="110"/>
      <c r="CX2927" s="97"/>
    </row>
    <row r="2928" spans="70:102" s="96" customFormat="1">
      <c r="BR2928" s="110"/>
      <c r="CX2928" s="97"/>
    </row>
    <row r="2929" spans="70:102" s="96" customFormat="1">
      <c r="BR2929" s="110"/>
      <c r="CX2929" s="97"/>
    </row>
    <row r="2930" spans="70:102" s="96" customFormat="1">
      <c r="BR2930" s="110"/>
      <c r="CX2930" s="97"/>
    </row>
    <row r="2931" spans="70:102" s="96" customFormat="1">
      <c r="BR2931" s="110"/>
      <c r="CX2931" s="97"/>
    </row>
    <row r="2932" spans="70:102" s="96" customFormat="1">
      <c r="BR2932" s="110"/>
      <c r="CX2932" s="97"/>
    </row>
    <row r="2933" spans="70:102" s="96" customFormat="1">
      <c r="BR2933" s="110"/>
      <c r="CX2933" s="97"/>
    </row>
    <row r="2934" spans="70:102" s="96" customFormat="1">
      <c r="BR2934" s="110"/>
      <c r="CX2934" s="97"/>
    </row>
    <row r="2935" spans="70:102" s="96" customFormat="1">
      <c r="BR2935" s="110"/>
      <c r="CX2935" s="97"/>
    </row>
    <row r="2936" spans="70:102" s="96" customFormat="1">
      <c r="BR2936" s="110"/>
      <c r="CX2936" s="97"/>
    </row>
    <row r="2937" spans="70:102" s="96" customFormat="1">
      <c r="BR2937" s="110"/>
      <c r="CX2937" s="97"/>
    </row>
    <row r="2938" spans="70:102" s="96" customFormat="1">
      <c r="BR2938" s="110"/>
      <c r="CX2938" s="97"/>
    </row>
    <row r="2939" spans="70:102" s="96" customFormat="1">
      <c r="BR2939" s="110"/>
      <c r="CX2939" s="97"/>
    </row>
    <row r="2940" spans="70:102" s="96" customFormat="1">
      <c r="BR2940" s="110"/>
      <c r="CX2940" s="97"/>
    </row>
    <row r="2941" spans="70:102" s="96" customFormat="1">
      <c r="BR2941" s="110"/>
      <c r="CX2941" s="97"/>
    </row>
    <row r="2942" spans="70:102" s="96" customFormat="1">
      <c r="BR2942" s="110"/>
      <c r="CX2942" s="97"/>
    </row>
    <row r="2943" spans="70:102" s="96" customFormat="1">
      <c r="BR2943" s="110"/>
      <c r="CX2943" s="97"/>
    </row>
    <row r="2944" spans="70:102" s="96" customFormat="1">
      <c r="BR2944" s="110"/>
      <c r="CX2944" s="97"/>
    </row>
    <row r="2945" spans="70:102" s="96" customFormat="1">
      <c r="BR2945" s="110"/>
      <c r="CX2945" s="97"/>
    </row>
    <row r="2946" spans="70:102" s="96" customFormat="1">
      <c r="BR2946" s="110"/>
      <c r="CX2946" s="97"/>
    </row>
    <row r="2947" spans="70:102" s="96" customFormat="1">
      <c r="BR2947" s="110"/>
      <c r="CX2947" s="97"/>
    </row>
    <row r="2948" spans="70:102" s="96" customFormat="1">
      <c r="BR2948" s="110"/>
      <c r="CX2948" s="97"/>
    </row>
    <row r="2949" spans="70:102" s="96" customFormat="1">
      <c r="BR2949" s="110"/>
      <c r="CX2949" s="97"/>
    </row>
    <row r="2950" spans="70:102" s="96" customFormat="1">
      <c r="BR2950" s="110"/>
      <c r="CX2950" s="97"/>
    </row>
    <row r="2951" spans="70:102" s="96" customFormat="1">
      <c r="BR2951" s="110"/>
      <c r="CX2951" s="97"/>
    </row>
    <row r="2952" spans="70:102" s="96" customFormat="1">
      <c r="BR2952" s="110"/>
      <c r="CX2952" s="97"/>
    </row>
    <row r="2953" spans="70:102" s="96" customFormat="1">
      <c r="BR2953" s="110"/>
      <c r="CX2953" s="97"/>
    </row>
    <row r="2954" spans="70:102" s="96" customFormat="1">
      <c r="BR2954" s="110"/>
      <c r="CX2954" s="97"/>
    </row>
    <row r="2955" spans="70:102" s="96" customFormat="1">
      <c r="BR2955" s="110"/>
      <c r="CX2955" s="97"/>
    </row>
    <row r="2956" spans="70:102" s="96" customFormat="1">
      <c r="BR2956" s="110"/>
      <c r="CX2956" s="97"/>
    </row>
    <row r="2957" spans="70:102" s="96" customFormat="1">
      <c r="BR2957" s="110"/>
      <c r="CX2957" s="97"/>
    </row>
    <row r="2958" spans="70:102" s="96" customFormat="1">
      <c r="BR2958" s="110"/>
      <c r="CX2958" s="97"/>
    </row>
    <row r="2959" spans="70:102" s="96" customFormat="1">
      <c r="BR2959" s="110"/>
      <c r="CX2959" s="97"/>
    </row>
    <row r="2960" spans="70:102" s="96" customFormat="1">
      <c r="BR2960" s="110"/>
      <c r="CX2960" s="97"/>
    </row>
    <row r="2961" spans="70:102" s="96" customFormat="1">
      <c r="BR2961" s="110"/>
      <c r="CX2961" s="97"/>
    </row>
    <row r="2962" spans="70:102" s="96" customFormat="1">
      <c r="BR2962" s="110"/>
      <c r="CX2962" s="97"/>
    </row>
    <row r="2963" spans="70:102" s="96" customFormat="1">
      <c r="BR2963" s="110"/>
      <c r="CX2963" s="97"/>
    </row>
    <row r="2964" spans="70:102" s="96" customFormat="1">
      <c r="BR2964" s="110"/>
      <c r="CX2964" s="97"/>
    </row>
    <row r="2965" spans="70:102" s="96" customFormat="1">
      <c r="BR2965" s="110"/>
      <c r="CX2965" s="97"/>
    </row>
    <row r="2966" spans="70:102" s="96" customFormat="1">
      <c r="BR2966" s="110"/>
      <c r="CX2966" s="97"/>
    </row>
    <row r="2967" spans="70:102" s="96" customFormat="1">
      <c r="BR2967" s="110"/>
      <c r="CX2967" s="97"/>
    </row>
    <row r="2968" spans="70:102" s="96" customFormat="1">
      <c r="BR2968" s="110"/>
      <c r="CX2968" s="97"/>
    </row>
    <row r="2969" spans="70:102" s="96" customFormat="1">
      <c r="BR2969" s="110"/>
      <c r="CX2969" s="97"/>
    </row>
    <row r="2970" spans="70:102" s="96" customFormat="1">
      <c r="BR2970" s="110"/>
      <c r="CX2970" s="97"/>
    </row>
    <row r="2971" spans="70:102" s="96" customFormat="1">
      <c r="BR2971" s="110"/>
      <c r="CX2971" s="97"/>
    </row>
    <row r="2972" spans="70:102" s="96" customFormat="1">
      <c r="BR2972" s="110"/>
      <c r="CX2972" s="97"/>
    </row>
    <row r="2973" spans="70:102" s="96" customFormat="1">
      <c r="BR2973" s="110"/>
      <c r="CX2973" s="97"/>
    </row>
    <row r="2974" spans="70:102" s="96" customFormat="1">
      <c r="BR2974" s="110"/>
      <c r="CX2974" s="97"/>
    </row>
    <row r="2975" spans="70:102" s="96" customFormat="1">
      <c r="BR2975" s="110"/>
      <c r="CX2975" s="97"/>
    </row>
    <row r="2976" spans="70:102" s="96" customFormat="1">
      <c r="BR2976" s="110"/>
      <c r="CX2976" s="97"/>
    </row>
    <row r="2977" spans="70:102" s="96" customFormat="1">
      <c r="BR2977" s="110"/>
      <c r="CX2977" s="97"/>
    </row>
    <row r="2978" spans="70:102" s="96" customFormat="1">
      <c r="BR2978" s="110"/>
      <c r="CX2978" s="97"/>
    </row>
    <row r="2979" spans="70:102" s="96" customFormat="1">
      <c r="BR2979" s="110"/>
      <c r="CX2979" s="97"/>
    </row>
    <row r="2980" spans="70:102" s="96" customFormat="1">
      <c r="BR2980" s="110"/>
      <c r="CX2980" s="97"/>
    </row>
    <row r="2981" spans="70:102" s="96" customFormat="1">
      <c r="BR2981" s="110"/>
      <c r="CX2981" s="97"/>
    </row>
    <row r="2982" spans="70:102" s="96" customFormat="1">
      <c r="BR2982" s="110"/>
      <c r="CX2982" s="97"/>
    </row>
    <row r="2983" spans="70:102" s="96" customFormat="1">
      <c r="BR2983" s="110"/>
      <c r="CX2983" s="97"/>
    </row>
    <row r="2984" spans="70:102" s="96" customFormat="1">
      <c r="BR2984" s="110"/>
      <c r="CX2984" s="97"/>
    </row>
    <row r="2985" spans="70:102" s="96" customFormat="1">
      <c r="BR2985" s="110"/>
      <c r="CX2985" s="97"/>
    </row>
    <row r="2986" spans="70:102" s="96" customFormat="1">
      <c r="BR2986" s="110"/>
      <c r="CX2986" s="97"/>
    </row>
    <row r="2987" spans="70:102" s="96" customFormat="1">
      <c r="BR2987" s="110"/>
      <c r="CX2987" s="97"/>
    </row>
    <row r="2988" spans="70:102" s="96" customFormat="1">
      <c r="BR2988" s="110"/>
      <c r="CX2988" s="97"/>
    </row>
    <row r="2989" spans="70:102" s="96" customFormat="1">
      <c r="BR2989" s="110"/>
      <c r="CX2989" s="97"/>
    </row>
    <row r="2990" spans="70:102" s="96" customFormat="1">
      <c r="BR2990" s="110"/>
      <c r="CX2990" s="97"/>
    </row>
    <row r="2991" spans="70:102" s="96" customFormat="1">
      <c r="BR2991" s="110"/>
      <c r="CX2991" s="97"/>
    </row>
    <row r="2992" spans="70:102" s="96" customFormat="1">
      <c r="BR2992" s="110"/>
      <c r="CX2992" s="97"/>
    </row>
    <row r="2993" spans="70:102" s="96" customFormat="1">
      <c r="BR2993" s="110"/>
      <c r="CX2993" s="97"/>
    </row>
    <row r="2994" spans="70:102" s="96" customFormat="1">
      <c r="BR2994" s="110"/>
      <c r="CX2994" s="97"/>
    </row>
    <row r="2995" spans="70:102" s="96" customFormat="1">
      <c r="BR2995" s="110"/>
      <c r="CX2995" s="97"/>
    </row>
    <row r="2996" spans="70:102" s="96" customFormat="1">
      <c r="BR2996" s="110"/>
      <c r="CX2996" s="97"/>
    </row>
    <row r="2997" spans="70:102" s="96" customFormat="1">
      <c r="BR2997" s="110"/>
      <c r="CX2997" s="97"/>
    </row>
    <row r="2998" spans="70:102" s="96" customFormat="1">
      <c r="BR2998" s="110"/>
      <c r="CX2998" s="97"/>
    </row>
    <row r="2999" spans="70:102" s="96" customFormat="1">
      <c r="BR2999" s="110"/>
      <c r="CX2999" s="97"/>
    </row>
    <row r="3000" spans="70:102" s="96" customFormat="1">
      <c r="BR3000" s="110"/>
      <c r="CX3000" s="97"/>
    </row>
    <row r="3001" spans="70:102" s="96" customFormat="1">
      <c r="BR3001" s="110"/>
      <c r="CX3001" s="97"/>
    </row>
    <row r="3002" spans="70:102" s="96" customFormat="1">
      <c r="BR3002" s="110"/>
      <c r="CX3002" s="97"/>
    </row>
    <row r="3003" spans="70:102" s="96" customFormat="1">
      <c r="BR3003" s="110"/>
      <c r="CX3003" s="97"/>
    </row>
    <row r="3004" spans="70:102" s="96" customFormat="1">
      <c r="BR3004" s="110"/>
      <c r="CX3004" s="97"/>
    </row>
    <row r="3005" spans="70:102" s="96" customFormat="1">
      <c r="BR3005" s="110"/>
      <c r="CX3005" s="97"/>
    </row>
    <row r="3006" spans="70:102" s="96" customFormat="1">
      <c r="BR3006" s="110"/>
      <c r="CX3006" s="97"/>
    </row>
    <row r="3007" spans="70:102" s="96" customFormat="1">
      <c r="BR3007" s="110"/>
      <c r="CX3007" s="97"/>
    </row>
    <row r="3008" spans="70:102" s="96" customFormat="1">
      <c r="BR3008" s="110"/>
      <c r="CX3008" s="97"/>
    </row>
    <row r="3009" spans="70:102" s="96" customFormat="1">
      <c r="BR3009" s="110"/>
      <c r="CX3009" s="97"/>
    </row>
    <row r="3010" spans="70:102" s="96" customFormat="1">
      <c r="BR3010" s="110"/>
      <c r="CX3010" s="97"/>
    </row>
    <row r="3011" spans="70:102" s="96" customFormat="1">
      <c r="BR3011" s="110"/>
      <c r="CX3011" s="97"/>
    </row>
    <row r="3012" spans="70:102" s="96" customFormat="1">
      <c r="BR3012" s="110"/>
      <c r="CX3012" s="97"/>
    </row>
    <row r="3013" spans="70:102" s="96" customFormat="1">
      <c r="BR3013" s="110"/>
      <c r="CX3013" s="97"/>
    </row>
    <row r="3014" spans="70:102" s="96" customFormat="1">
      <c r="BR3014" s="110"/>
      <c r="CX3014" s="97"/>
    </row>
    <row r="3015" spans="70:102" s="96" customFormat="1">
      <c r="BR3015" s="110"/>
      <c r="CX3015" s="97"/>
    </row>
    <row r="3016" spans="70:102" s="96" customFormat="1">
      <c r="BR3016" s="110"/>
      <c r="CX3016" s="97"/>
    </row>
    <row r="3017" spans="70:102" s="96" customFormat="1">
      <c r="BR3017" s="110"/>
      <c r="CX3017" s="97"/>
    </row>
    <row r="3018" spans="70:102" s="96" customFormat="1">
      <c r="BR3018" s="110"/>
      <c r="CX3018" s="97"/>
    </row>
    <row r="3019" spans="70:102" s="96" customFormat="1">
      <c r="BR3019" s="110"/>
      <c r="CX3019" s="97"/>
    </row>
    <row r="3020" spans="70:102" s="96" customFormat="1">
      <c r="BR3020" s="110"/>
      <c r="CX3020" s="97"/>
    </row>
    <row r="3021" spans="70:102" s="96" customFormat="1">
      <c r="BR3021" s="110"/>
      <c r="CX3021" s="97"/>
    </row>
    <row r="3022" spans="70:102" s="96" customFormat="1">
      <c r="BR3022" s="110"/>
      <c r="CX3022" s="97"/>
    </row>
    <row r="3023" spans="70:102" s="96" customFormat="1">
      <c r="BR3023" s="110"/>
      <c r="CX3023" s="97"/>
    </row>
    <row r="3024" spans="70:102" s="96" customFormat="1">
      <c r="BR3024" s="110"/>
      <c r="CX3024" s="97"/>
    </row>
    <row r="3025" spans="70:102" s="96" customFormat="1">
      <c r="BR3025" s="110"/>
      <c r="CX3025" s="97"/>
    </row>
    <row r="3026" spans="70:102" s="96" customFormat="1">
      <c r="BR3026" s="110"/>
      <c r="CX3026" s="97"/>
    </row>
    <row r="3027" spans="70:102" s="96" customFormat="1">
      <c r="BR3027" s="110"/>
      <c r="CX3027" s="97"/>
    </row>
    <row r="3028" spans="70:102" s="96" customFormat="1">
      <c r="BR3028" s="110"/>
      <c r="CX3028" s="97"/>
    </row>
    <row r="3029" spans="70:102" s="96" customFormat="1">
      <c r="BR3029" s="110"/>
      <c r="CX3029" s="97"/>
    </row>
    <row r="3030" spans="70:102" s="96" customFormat="1">
      <c r="BR3030" s="110"/>
      <c r="CX3030" s="97"/>
    </row>
    <row r="3031" spans="70:102" s="96" customFormat="1">
      <c r="BR3031" s="110"/>
      <c r="CX3031" s="97"/>
    </row>
    <row r="3032" spans="70:102" s="96" customFormat="1">
      <c r="BR3032" s="110"/>
      <c r="CX3032" s="97"/>
    </row>
    <row r="3033" spans="70:102" s="96" customFormat="1">
      <c r="BR3033" s="110"/>
      <c r="CX3033" s="97"/>
    </row>
    <row r="3034" spans="70:102" s="96" customFormat="1">
      <c r="BR3034" s="110"/>
      <c r="CX3034" s="97"/>
    </row>
    <row r="3035" spans="70:102" s="96" customFormat="1">
      <c r="BR3035" s="110"/>
      <c r="CX3035" s="97"/>
    </row>
    <row r="3036" spans="70:102" s="96" customFormat="1">
      <c r="BR3036" s="110"/>
      <c r="CX3036" s="97"/>
    </row>
    <row r="3037" spans="70:102" s="96" customFormat="1">
      <c r="BR3037" s="110"/>
      <c r="CX3037" s="97"/>
    </row>
    <row r="3038" spans="70:102" s="96" customFormat="1">
      <c r="BR3038" s="110"/>
      <c r="CX3038" s="97"/>
    </row>
    <row r="3039" spans="70:102" s="96" customFormat="1">
      <c r="BR3039" s="110"/>
      <c r="CX3039" s="97"/>
    </row>
    <row r="3040" spans="70:102" s="96" customFormat="1">
      <c r="BR3040" s="110"/>
      <c r="CX3040" s="97"/>
    </row>
    <row r="3041" spans="70:102" s="96" customFormat="1">
      <c r="BR3041" s="110"/>
      <c r="CX3041" s="97"/>
    </row>
    <row r="3042" spans="70:102" s="96" customFormat="1">
      <c r="BR3042" s="110"/>
      <c r="CX3042" s="97"/>
    </row>
    <row r="3043" spans="70:102" s="96" customFormat="1">
      <c r="BR3043" s="110"/>
      <c r="CX3043" s="97"/>
    </row>
    <row r="3044" spans="70:102" s="96" customFormat="1">
      <c r="BR3044" s="110"/>
      <c r="CX3044" s="97"/>
    </row>
    <row r="3045" spans="70:102" s="96" customFormat="1">
      <c r="BR3045" s="110"/>
      <c r="CX3045" s="97"/>
    </row>
    <row r="3046" spans="70:102" s="96" customFormat="1">
      <c r="BR3046" s="110"/>
      <c r="CX3046" s="97"/>
    </row>
    <row r="3047" spans="70:102" s="96" customFormat="1">
      <c r="BR3047" s="110"/>
      <c r="CX3047" s="97"/>
    </row>
    <row r="3048" spans="70:102" s="96" customFormat="1">
      <c r="BR3048" s="110"/>
      <c r="CX3048" s="97"/>
    </row>
    <row r="3049" spans="70:102" s="96" customFormat="1">
      <c r="BR3049" s="110"/>
      <c r="CX3049" s="97"/>
    </row>
    <row r="3050" spans="70:102" s="96" customFormat="1">
      <c r="BR3050" s="110"/>
      <c r="CX3050" s="97"/>
    </row>
    <row r="3051" spans="70:102" s="96" customFormat="1">
      <c r="BR3051" s="110"/>
      <c r="CX3051" s="97"/>
    </row>
    <row r="3052" spans="70:102" s="96" customFormat="1">
      <c r="BR3052" s="110"/>
      <c r="CX3052" s="97"/>
    </row>
    <row r="3053" spans="70:102" s="96" customFormat="1">
      <c r="BR3053" s="110"/>
      <c r="CX3053" s="97"/>
    </row>
    <row r="3054" spans="70:102" s="96" customFormat="1">
      <c r="BR3054" s="110"/>
      <c r="CX3054" s="97"/>
    </row>
    <row r="3055" spans="70:102" s="96" customFormat="1">
      <c r="BR3055" s="110"/>
      <c r="CX3055" s="97"/>
    </row>
    <row r="3056" spans="70:102" s="96" customFormat="1">
      <c r="BR3056" s="110"/>
      <c r="CX3056" s="97"/>
    </row>
    <row r="3057" spans="70:102" s="96" customFormat="1">
      <c r="BR3057" s="110"/>
      <c r="CX3057" s="97"/>
    </row>
    <row r="3058" spans="70:102" s="96" customFormat="1">
      <c r="BR3058" s="110"/>
      <c r="CX3058" s="97"/>
    </row>
    <row r="3059" spans="70:102" s="96" customFormat="1">
      <c r="BR3059" s="110"/>
      <c r="CX3059" s="97"/>
    </row>
    <row r="3060" spans="70:102" s="96" customFormat="1">
      <c r="BR3060" s="110"/>
      <c r="CX3060" s="97"/>
    </row>
    <row r="3061" spans="70:102" s="96" customFormat="1">
      <c r="BR3061" s="110"/>
      <c r="CX3061" s="97"/>
    </row>
    <row r="3062" spans="70:102" s="96" customFormat="1">
      <c r="BR3062" s="110"/>
      <c r="CX3062" s="97"/>
    </row>
    <row r="3063" spans="70:102" s="96" customFormat="1">
      <c r="BR3063" s="110"/>
      <c r="CX3063" s="97"/>
    </row>
    <row r="3064" spans="70:102" s="96" customFormat="1">
      <c r="BR3064" s="110"/>
      <c r="CX3064" s="97"/>
    </row>
    <row r="3065" spans="70:102" s="96" customFormat="1">
      <c r="BR3065" s="110"/>
      <c r="CX3065" s="97"/>
    </row>
    <row r="3066" spans="70:102" s="96" customFormat="1">
      <c r="BR3066" s="110"/>
      <c r="CX3066" s="97"/>
    </row>
    <row r="3067" spans="70:102" s="96" customFormat="1">
      <c r="BR3067" s="110"/>
      <c r="CX3067" s="97"/>
    </row>
    <row r="3068" spans="70:102" s="96" customFormat="1">
      <c r="BR3068" s="110"/>
      <c r="CX3068" s="97"/>
    </row>
    <row r="3069" spans="70:102" s="96" customFormat="1">
      <c r="BR3069" s="110"/>
      <c r="CX3069" s="97"/>
    </row>
    <row r="3070" spans="70:102" s="96" customFormat="1">
      <c r="BR3070" s="110"/>
      <c r="CX3070" s="97"/>
    </row>
    <row r="3071" spans="70:102" s="96" customFormat="1">
      <c r="BR3071" s="110"/>
      <c r="CX3071" s="97"/>
    </row>
    <row r="3072" spans="70:102" s="96" customFormat="1">
      <c r="BR3072" s="110"/>
      <c r="CX3072" s="97"/>
    </row>
    <row r="3073" spans="70:102" s="96" customFormat="1">
      <c r="BR3073" s="110"/>
      <c r="CX3073" s="97"/>
    </row>
    <row r="3074" spans="70:102" s="96" customFormat="1">
      <c r="BR3074" s="110"/>
      <c r="CX3074" s="97"/>
    </row>
    <row r="3075" spans="70:102" s="96" customFormat="1">
      <c r="BR3075" s="110"/>
      <c r="CX3075" s="97"/>
    </row>
    <row r="3076" spans="70:102" s="96" customFormat="1">
      <c r="BR3076" s="110"/>
      <c r="CX3076" s="97"/>
    </row>
    <row r="3077" spans="70:102" s="96" customFormat="1">
      <c r="BR3077" s="110"/>
      <c r="CX3077" s="97"/>
    </row>
    <row r="3078" spans="70:102" s="96" customFormat="1">
      <c r="BR3078" s="110"/>
      <c r="CX3078" s="97"/>
    </row>
    <row r="3079" spans="70:102" s="96" customFormat="1">
      <c r="BR3079" s="110"/>
      <c r="CX3079" s="97"/>
    </row>
    <row r="3080" spans="70:102" s="96" customFormat="1">
      <c r="BR3080" s="110"/>
      <c r="CX3080" s="97"/>
    </row>
    <row r="3081" spans="70:102" s="96" customFormat="1">
      <c r="BR3081" s="110"/>
      <c r="CX3081" s="97"/>
    </row>
    <row r="3082" spans="70:102" s="96" customFormat="1">
      <c r="BR3082" s="110"/>
      <c r="CX3082" s="97"/>
    </row>
    <row r="3083" spans="70:102" s="96" customFormat="1">
      <c r="BR3083" s="110"/>
      <c r="CX3083" s="97"/>
    </row>
    <row r="3084" spans="70:102" s="96" customFormat="1">
      <c r="BR3084" s="110"/>
      <c r="CX3084" s="97"/>
    </row>
    <row r="3085" spans="70:102" s="96" customFormat="1">
      <c r="BR3085" s="110"/>
      <c r="CX3085" s="97"/>
    </row>
    <row r="3086" spans="70:102" s="96" customFormat="1">
      <c r="BR3086" s="110"/>
      <c r="CX3086" s="97"/>
    </row>
    <row r="3087" spans="70:102" s="96" customFormat="1">
      <c r="BR3087" s="110"/>
      <c r="CX3087" s="97"/>
    </row>
    <row r="3088" spans="70:102" s="96" customFormat="1">
      <c r="BR3088" s="110"/>
      <c r="CX3088" s="97"/>
    </row>
    <row r="3089" spans="70:102" s="96" customFormat="1">
      <c r="BR3089" s="110"/>
      <c r="CX3089" s="97"/>
    </row>
    <row r="3090" spans="70:102" s="96" customFormat="1">
      <c r="BR3090" s="110"/>
      <c r="CX3090" s="97"/>
    </row>
    <row r="3091" spans="70:102" s="96" customFormat="1">
      <c r="BR3091" s="110"/>
      <c r="CX3091" s="97"/>
    </row>
    <row r="3092" spans="70:102" s="96" customFormat="1">
      <c r="BR3092" s="110"/>
      <c r="CX3092" s="97"/>
    </row>
    <row r="3093" spans="70:102" s="96" customFormat="1">
      <c r="BR3093" s="110"/>
      <c r="CX3093" s="97"/>
    </row>
    <row r="3094" spans="70:102" s="96" customFormat="1">
      <c r="BR3094" s="110"/>
      <c r="CX3094" s="97"/>
    </row>
    <row r="3095" spans="70:102" s="96" customFormat="1">
      <c r="BR3095" s="110"/>
      <c r="CX3095" s="97"/>
    </row>
    <row r="3096" spans="70:102" s="96" customFormat="1">
      <c r="BR3096" s="110"/>
      <c r="CX3096" s="97"/>
    </row>
    <row r="3097" spans="70:102" s="96" customFormat="1">
      <c r="BR3097" s="110"/>
      <c r="CX3097" s="97"/>
    </row>
    <row r="3098" spans="70:102" s="96" customFormat="1">
      <c r="BR3098" s="110"/>
      <c r="CX3098" s="97"/>
    </row>
    <row r="3099" spans="70:102" s="96" customFormat="1">
      <c r="BR3099" s="110"/>
      <c r="CX3099" s="97"/>
    </row>
    <row r="3100" spans="70:102" s="96" customFormat="1">
      <c r="BR3100" s="110"/>
      <c r="CX3100" s="97"/>
    </row>
    <row r="3101" spans="70:102" s="96" customFormat="1">
      <c r="BR3101" s="110"/>
      <c r="CX3101" s="97"/>
    </row>
    <row r="3102" spans="70:102" s="96" customFormat="1">
      <c r="BR3102" s="110"/>
      <c r="CX3102" s="97"/>
    </row>
    <row r="3103" spans="70:102" s="96" customFormat="1">
      <c r="BR3103" s="110"/>
      <c r="CX3103" s="97"/>
    </row>
    <row r="3104" spans="70:102" s="96" customFormat="1">
      <c r="BR3104" s="110"/>
      <c r="CX3104" s="97"/>
    </row>
    <row r="3105" spans="70:102" s="96" customFormat="1">
      <c r="BR3105" s="110"/>
      <c r="CX3105" s="97"/>
    </row>
    <row r="3106" spans="70:102" s="96" customFormat="1">
      <c r="BR3106" s="110"/>
      <c r="CX3106" s="97"/>
    </row>
    <row r="3107" spans="70:102" s="96" customFormat="1">
      <c r="BR3107" s="110"/>
      <c r="CX3107" s="97"/>
    </row>
    <row r="3108" spans="70:102" s="96" customFormat="1">
      <c r="BR3108" s="110"/>
      <c r="CX3108" s="97"/>
    </row>
    <row r="3109" spans="70:102" s="96" customFormat="1">
      <c r="BR3109" s="110"/>
      <c r="CX3109" s="97"/>
    </row>
    <row r="3110" spans="70:102" s="96" customFormat="1">
      <c r="BR3110" s="110"/>
      <c r="CX3110" s="97"/>
    </row>
    <row r="3111" spans="70:102" s="96" customFormat="1">
      <c r="BR3111" s="110"/>
      <c r="CX3111" s="97"/>
    </row>
    <row r="3112" spans="70:102" s="96" customFormat="1">
      <c r="BR3112" s="110"/>
      <c r="CX3112" s="97"/>
    </row>
    <row r="3113" spans="70:102" s="96" customFormat="1">
      <c r="BR3113" s="110"/>
      <c r="CX3113" s="97"/>
    </row>
    <row r="3114" spans="70:102" s="96" customFormat="1">
      <c r="BR3114" s="110"/>
      <c r="CX3114" s="97"/>
    </row>
    <row r="3115" spans="70:102" s="96" customFormat="1">
      <c r="BR3115" s="110"/>
      <c r="CX3115" s="97"/>
    </row>
    <row r="3116" spans="70:102" s="96" customFormat="1">
      <c r="BR3116" s="110"/>
      <c r="CX3116" s="97"/>
    </row>
    <row r="3117" spans="70:102" s="96" customFormat="1">
      <c r="BR3117" s="110"/>
      <c r="CX3117" s="97"/>
    </row>
    <row r="3118" spans="70:102" s="96" customFormat="1">
      <c r="BR3118" s="110"/>
      <c r="CX3118" s="97"/>
    </row>
    <row r="3119" spans="70:102" s="96" customFormat="1">
      <c r="BR3119" s="110"/>
      <c r="CX3119" s="97"/>
    </row>
    <row r="3120" spans="70:102" s="96" customFormat="1">
      <c r="BR3120" s="110"/>
      <c r="CX3120" s="97"/>
    </row>
    <row r="3121" spans="70:102" s="96" customFormat="1">
      <c r="BR3121" s="110"/>
      <c r="CX3121" s="97"/>
    </row>
    <row r="3122" spans="70:102" s="96" customFormat="1">
      <c r="BR3122" s="110"/>
      <c r="CX3122" s="97"/>
    </row>
    <row r="3123" spans="70:102" s="96" customFormat="1">
      <c r="BR3123" s="110"/>
      <c r="CX3123" s="97"/>
    </row>
    <row r="3124" spans="70:102" s="96" customFormat="1">
      <c r="BR3124" s="110"/>
      <c r="CX3124" s="97"/>
    </row>
    <row r="3125" spans="70:102" s="96" customFormat="1">
      <c r="BR3125" s="110"/>
      <c r="CX3125" s="97"/>
    </row>
    <row r="3126" spans="70:102" s="96" customFormat="1">
      <c r="BR3126" s="110"/>
      <c r="CX3126" s="97"/>
    </row>
    <row r="3127" spans="70:102" s="96" customFormat="1">
      <c r="BR3127" s="110"/>
      <c r="CX3127" s="97"/>
    </row>
    <row r="3128" spans="70:102" s="96" customFormat="1">
      <c r="BR3128" s="110"/>
      <c r="CX3128" s="97"/>
    </row>
    <row r="3129" spans="70:102" s="96" customFormat="1">
      <c r="BR3129" s="110"/>
      <c r="CX3129" s="97"/>
    </row>
    <row r="3130" spans="70:102" s="96" customFormat="1">
      <c r="BR3130" s="110"/>
      <c r="CX3130" s="97"/>
    </row>
    <row r="3131" spans="70:102" s="96" customFormat="1">
      <c r="BR3131" s="110"/>
      <c r="CX3131" s="97"/>
    </row>
    <row r="3132" spans="70:102" s="96" customFormat="1">
      <c r="BR3132" s="110"/>
      <c r="CX3132" s="97"/>
    </row>
    <row r="3133" spans="70:102" s="96" customFormat="1">
      <c r="BR3133" s="110"/>
      <c r="CX3133" s="97"/>
    </row>
    <row r="3134" spans="70:102" s="96" customFormat="1">
      <c r="BR3134" s="110"/>
      <c r="CX3134" s="97"/>
    </row>
    <row r="3135" spans="70:102" s="96" customFormat="1">
      <c r="BR3135" s="110"/>
      <c r="CX3135" s="97"/>
    </row>
    <row r="3136" spans="70:102" s="96" customFormat="1">
      <c r="BR3136" s="110"/>
      <c r="CX3136" s="97"/>
    </row>
    <row r="3137" spans="70:102" s="96" customFormat="1">
      <c r="BR3137" s="110"/>
      <c r="CX3137" s="97"/>
    </row>
    <row r="3138" spans="70:102" s="96" customFormat="1">
      <c r="BR3138" s="110"/>
      <c r="CX3138" s="97"/>
    </row>
    <row r="3139" spans="70:102" s="96" customFormat="1">
      <c r="BR3139" s="110"/>
      <c r="CX3139" s="97"/>
    </row>
    <row r="3140" spans="70:102" s="96" customFormat="1">
      <c r="BR3140" s="110"/>
      <c r="CX3140" s="97"/>
    </row>
    <row r="3141" spans="70:102" s="96" customFormat="1">
      <c r="BR3141" s="110"/>
      <c r="CX3141" s="97"/>
    </row>
    <row r="3142" spans="70:102" s="96" customFormat="1">
      <c r="BR3142" s="110"/>
      <c r="CX3142" s="97"/>
    </row>
    <row r="3143" spans="70:102" s="96" customFormat="1">
      <c r="BR3143" s="110"/>
      <c r="CX3143" s="97"/>
    </row>
    <row r="3144" spans="70:102" s="96" customFormat="1">
      <c r="BR3144" s="110"/>
      <c r="CX3144" s="97"/>
    </row>
    <row r="3145" spans="70:102" s="96" customFormat="1">
      <c r="BR3145" s="110"/>
      <c r="CX3145" s="97"/>
    </row>
    <row r="3146" spans="70:102" s="96" customFormat="1">
      <c r="BR3146" s="110"/>
      <c r="CX3146" s="97"/>
    </row>
    <row r="3147" spans="70:102" s="96" customFormat="1">
      <c r="BR3147" s="110"/>
      <c r="CX3147" s="97"/>
    </row>
    <row r="3148" spans="70:102" s="96" customFormat="1">
      <c r="BR3148" s="110"/>
      <c r="CX3148" s="97"/>
    </row>
    <row r="3149" spans="70:102" s="96" customFormat="1">
      <c r="BR3149" s="110"/>
      <c r="CX3149" s="97"/>
    </row>
    <row r="3150" spans="70:102" s="96" customFormat="1">
      <c r="BR3150" s="110"/>
      <c r="CX3150" s="97"/>
    </row>
    <row r="3151" spans="70:102" s="96" customFormat="1">
      <c r="BR3151" s="110"/>
      <c r="CX3151" s="97"/>
    </row>
    <row r="3152" spans="70:102" s="96" customFormat="1">
      <c r="BR3152" s="110"/>
      <c r="CX3152" s="97"/>
    </row>
    <row r="3153" spans="70:102" s="96" customFormat="1">
      <c r="BR3153" s="110"/>
      <c r="CX3153" s="97"/>
    </row>
    <row r="3154" spans="70:102" s="96" customFormat="1">
      <c r="BR3154" s="110"/>
      <c r="CX3154" s="97"/>
    </row>
    <row r="3155" spans="70:102" s="96" customFormat="1">
      <c r="BR3155" s="110"/>
      <c r="CX3155" s="97"/>
    </row>
    <row r="3156" spans="70:102" s="96" customFormat="1">
      <c r="BR3156" s="110"/>
      <c r="CX3156" s="97"/>
    </row>
    <row r="3157" spans="70:102" s="96" customFormat="1">
      <c r="BR3157" s="110"/>
      <c r="CX3157" s="97"/>
    </row>
    <row r="3158" spans="70:102" s="96" customFormat="1">
      <c r="BR3158" s="110"/>
      <c r="CX3158" s="97"/>
    </row>
    <row r="3159" spans="70:102" s="96" customFormat="1">
      <c r="BR3159" s="110"/>
      <c r="CX3159" s="97"/>
    </row>
    <row r="3160" spans="70:102" s="96" customFormat="1">
      <c r="BR3160" s="110"/>
      <c r="CX3160" s="97"/>
    </row>
    <row r="3161" spans="70:102" s="96" customFormat="1">
      <c r="BR3161" s="110"/>
      <c r="CX3161" s="97"/>
    </row>
    <row r="3162" spans="70:102" s="96" customFormat="1">
      <c r="BR3162" s="110"/>
      <c r="CX3162" s="97"/>
    </row>
    <row r="3163" spans="70:102" s="96" customFormat="1">
      <c r="BR3163" s="110"/>
      <c r="CX3163" s="97"/>
    </row>
    <row r="3164" spans="70:102" s="96" customFormat="1">
      <c r="BR3164" s="110"/>
      <c r="CX3164" s="97"/>
    </row>
    <row r="3165" spans="70:102" s="96" customFormat="1">
      <c r="BR3165" s="110"/>
      <c r="CX3165" s="97"/>
    </row>
    <row r="3166" spans="70:102" s="96" customFormat="1">
      <c r="BR3166" s="110"/>
      <c r="CX3166" s="97"/>
    </row>
    <row r="3167" spans="70:102" s="96" customFormat="1">
      <c r="BR3167" s="110"/>
      <c r="CX3167" s="97"/>
    </row>
    <row r="3168" spans="70:102" s="96" customFormat="1">
      <c r="BR3168" s="110"/>
      <c r="CX3168" s="97"/>
    </row>
    <row r="3169" spans="70:102" s="96" customFormat="1">
      <c r="BR3169" s="110"/>
      <c r="CX3169" s="97"/>
    </row>
    <row r="3170" spans="70:102" s="96" customFormat="1">
      <c r="BR3170" s="110"/>
      <c r="CX3170" s="97"/>
    </row>
    <row r="3171" spans="70:102" s="96" customFormat="1">
      <c r="BR3171" s="110"/>
      <c r="CX3171" s="97"/>
    </row>
    <row r="3172" spans="70:102" s="96" customFormat="1">
      <c r="BR3172" s="110"/>
      <c r="CX3172" s="97"/>
    </row>
    <row r="3173" spans="70:102" s="96" customFormat="1">
      <c r="BR3173" s="110"/>
      <c r="CX3173" s="97"/>
    </row>
    <row r="3174" spans="70:102" s="96" customFormat="1">
      <c r="BR3174" s="110"/>
      <c r="CX3174" s="97"/>
    </row>
    <row r="3175" spans="70:102" s="96" customFormat="1">
      <c r="BR3175" s="110"/>
      <c r="CX3175" s="97"/>
    </row>
    <row r="3176" spans="70:102" s="96" customFormat="1">
      <c r="BR3176" s="110"/>
      <c r="CX3176" s="97"/>
    </row>
    <row r="3177" spans="70:102" s="96" customFormat="1">
      <c r="BR3177" s="110"/>
      <c r="CX3177" s="97"/>
    </row>
    <row r="3178" spans="70:102" s="96" customFormat="1">
      <c r="BR3178" s="110"/>
      <c r="CX3178" s="97"/>
    </row>
    <row r="3179" spans="70:102" s="96" customFormat="1">
      <c r="BR3179" s="110"/>
      <c r="CX3179" s="97"/>
    </row>
    <row r="3180" spans="70:102" s="96" customFormat="1">
      <c r="BR3180" s="110"/>
      <c r="CX3180" s="97"/>
    </row>
    <row r="3181" spans="70:102" s="96" customFormat="1">
      <c r="BR3181" s="110"/>
      <c r="CX3181" s="97"/>
    </row>
    <row r="3182" spans="70:102" s="96" customFormat="1">
      <c r="BR3182" s="110"/>
      <c r="CX3182" s="97"/>
    </row>
    <row r="3183" spans="70:102" s="96" customFormat="1">
      <c r="BR3183" s="110"/>
      <c r="CX3183" s="97"/>
    </row>
    <row r="3184" spans="70:102" s="96" customFormat="1">
      <c r="BR3184" s="110"/>
      <c r="CX3184" s="97"/>
    </row>
    <row r="3185" spans="70:102" s="96" customFormat="1">
      <c r="BR3185" s="110"/>
      <c r="CX3185" s="97"/>
    </row>
    <row r="3186" spans="70:102" s="96" customFormat="1">
      <c r="BR3186" s="110"/>
      <c r="CX3186" s="97"/>
    </row>
    <row r="3187" spans="70:102" s="96" customFormat="1">
      <c r="BR3187" s="110"/>
      <c r="CX3187" s="97"/>
    </row>
    <row r="3188" spans="70:102" s="96" customFormat="1">
      <c r="BR3188" s="110"/>
      <c r="CX3188" s="97"/>
    </row>
    <row r="3189" spans="70:102" s="96" customFormat="1">
      <c r="BR3189" s="110"/>
      <c r="CX3189" s="97"/>
    </row>
    <row r="3190" spans="70:102" s="96" customFormat="1">
      <c r="BR3190" s="110"/>
      <c r="CX3190" s="97"/>
    </row>
    <row r="3191" spans="70:102" s="96" customFormat="1">
      <c r="BR3191" s="110"/>
      <c r="CX3191" s="97"/>
    </row>
    <row r="3192" spans="70:102" s="96" customFormat="1">
      <c r="BR3192" s="110"/>
      <c r="CX3192" s="97"/>
    </row>
    <row r="3193" spans="70:102" s="96" customFormat="1">
      <c r="BR3193" s="110"/>
      <c r="CX3193" s="97"/>
    </row>
    <row r="3194" spans="70:102" s="96" customFormat="1">
      <c r="BR3194" s="110"/>
      <c r="CX3194" s="97"/>
    </row>
    <row r="3195" spans="70:102" s="96" customFormat="1">
      <c r="BR3195" s="110"/>
      <c r="CX3195" s="97"/>
    </row>
    <row r="3196" spans="70:102" s="96" customFormat="1">
      <c r="BR3196" s="110"/>
      <c r="CX3196" s="97"/>
    </row>
    <row r="3197" spans="70:102" s="96" customFormat="1">
      <c r="BR3197" s="110"/>
      <c r="CX3197" s="97"/>
    </row>
    <row r="3198" spans="70:102" s="96" customFormat="1">
      <c r="BR3198" s="110"/>
      <c r="CX3198" s="97"/>
    </row>
    <row r="3199" spans="70:102" s="96" customFormat="1">
      <c r="BR3199" s="110"/>
      <c r="CX3199" s="97"/>
    </row>
    <row r="3200" spans="70:102" s="96" customFormat="1">
      <c r="BR3200" s="110"/>
      <c r="CX3200" s="97"/>
    </row>
    <row r="3201" spans="70:102" s="96" customFormat="1">
      <c r="BR3201" s="110"/>
      <c r="CX3201" s="97"/>
    </row>
    <row r="3202" spans="70:102" s="96" customFormat="1">
      <c r="BR3202" s="110"/>
      <c r="CX3202" s="97"/>
    </row>
    <row r="3203" spans="70:102" s="96" customFormat="1">
      <c r="BR3203" s="110"/>
      <c r="CX3203" s="97"/>
    </row>
    <row r="3204" spans="70:102" s="96" customFormat="1">
      <c r="BR3204" s="110"/>
      <c r="CX3204" s="97"/>
    </row>
    <row r="3205" spans="70:102" s="96" customFormat="1">
      <c r="BR3205" s="110"/>
      <c r="CX3205" s="97"/>
    </row>
    <row r="3206" spans="70:102" s="96" customFormat="1">
      <c r="BR3206" s="110"/>
      <c r="CX3206" s="97"/>
    </row>
    <row r="3207" spans="70:102" s="96" customFormat="1">
      <c r="BR3207" s="110"/>
      <c r="CX3207" s="97"/>
    </row>
    <row r="3208" spans="70:102" s="96" customFormat="1">
      <c r="BR3208" s="110"/>
      <c r="CX3208" s="97"/>
    </row>
    <row r="3209" spans="70:102" s="96" customFormat="1">
      <c r="BR3209" s="110"/>
      <c r="CX3209" s="97"/>
    </row>
    <row r="3210" spans="70:102" s="96" customFormat="1">
      <c r="BR3210" s="110"/>
      <c r="CX3210" s="97"/>
    </row>
    <row r="3211" spans="70:102" s="96" customFormat="1">
      <c r="BR3211" s="110"/>
      <c r="CX3211" s="97"/>
    </row>
    <row r="3212" spans="70:102" s="96" customFormat="1">
      <c r="BR3212" s="110"/>
      <c r="CX3212" s="97"/>
    </row>
    <row r="3213" spans="70:102" s="96" customFormat="1">
      <c r="BR3213" s="110"/>
      <c r="CX3213" s="97"/>
    </row>
    <row r="3214" spans="70:102" s="96" customFormat="1">
      <c r="BR3214" s="110"/>
      <c r="CX3214" s="97"/>
    </row>
    <row r="3215" spans="70:102" s="96" customFormat="1">
      <c r="BR3215" s="110"/>
      <c r="CX3215" s="97"/>
    </row>
    <row r="3216" spans="70:102" s="96" customFormat="1">
      <c r="BR3216" s="110"/>
      <c r="CX3216" s="97"/>
    </row>
    <row r="3217" spans="70:102" s="96" customFormat="1">
      <c r="BR3217" s="110"/>
      <c r="CX3217" s="97"/>
    </row>
    <row r="3218" spans="70:102" s="96" customFormat="1">
      <c r="BR3218" s="110"/>
      <c r="CX3218" s="97"/>
    </row>
    <row r="3219" spans="70:102" s="96" customFormat="1">
      <c r="BR3219" s="110"/>
      <c r="CX3219" s="97"/>
    </row>
    <row r="3220" spans="70:102" s="96" customFormat="1">
      <c r="BR3220" s="110"/>
      <c r="CX3220" s="97"/>
    </row>
    <row r="3221" spans="70:102" s="96" customFormat="1">
      <c r="BR3221" s="110"/>
      <c r="CX3221" s="97"/>
    </row>
    <row r="3222" spans="70:102" s="96" customFormat="1">
      <c r="BR3222" s="110"/>
      <c r="CX3222" s="97"/>
    </row>
    <row r="3223" spans="70:102" s="96" customFormat="1">
      <c r="BR3223" s="110"/>
      <c r="CX3223" s="97"/>
    </row>
    <row r="3224" spans="70:102" s="96" customFormat="1">
      <c r="BR3224" s="110"/>
      <c r="CX3224" s="97"/>
    </row>
    <row r="3225" spans="70:102" s="96" customFormat="1">
      <c r="BR3225" s="110"/>
      <c r="CX3225" s="97"/>
    </row>
    <row r="3226" spans="70:102" s="96" customFormat="1">
      <c r="BR3226" s="110"/>
      <c r="CX3226" s="97"/>
    </row>
    <row r="3227" spans="70:102" s="96" customFormat="1">
      <c r="BR3227" s="110"/>
      <c r="CX3227" s="97"/>
    </row>
    <row r="3228" spans="70:102" s="96" customFormat="1">
      <c r="BR3228" s="110"/>
      <c r="CX3228" s="97"/>
    </row>
    <row r="3229" spans="70:102" s="96" customFormat="1">
      <c r="BR3229" s="110"/>
      <c r="CX3229" s="97"/>
    </row>
    <row r="3230" spans="70:102" s="96" customFormat="1">
      <c r="BR3230" s="110"/>
      <c r="CX3230" s="97"/>
    </row>
    <row r="3231" spans="70:102" s="96" customFormat="1">
      <c r="BR3231" s="110"/>
      <c r="CX3231" s="97"/>
    </row>
    <row r="3232" spans="70:102" s="96" customFormat="1">
      <c r="BR3232" s="110"/>
      <c r="CX3232" s="97"/>
    </row>
    <row r="3233" spans="70:102" s="96" customFormat="1">
      <c r="BR3233" s="110"/>
      <c r="CX3233" s="97"/>
    </row>
    <row r="3234" spans="70:102" s="96" customFormat="1">
      <c r="BR3234" s="110"/>
      <c r="CX3234" s="97"/>
    </row>
    <row r="3235" spans="70:102" s="96" customFormat="1">
      <c r="BR3235" s="110"/>
      <c r="CX3235" s="97"/>
    </row>
    <row r="3236" spans="70:102" s="96" customFormat="1">
      <c r="BR3236" s="110"/>
      <c r="CX3236" s="97"/>
    </row>
    <row r="3237" spans="70:102" s="96" customFormat="1">
      <c r="BR3237" s="110"/>
      <c r="CX3237" s="97"/>
    </row>
    <row r="3238" spans="70:102" s="96" customFormat="1">
      <c r="BR3238" s="110"/>
      <c r="CX3238" s="97"/>
    </row>
    <row r="3239" spans="70:102" s="96" customFormat="1">
      <c r="BR3239" s="110"/>
      <c r="CX3239" s="97"/>
    </row>
    <row r="3240" spans="70:102" s="96" customFormat="1">
      <c r="BR3240" s="110"/>
      <c r="CX3240" s="97"/>
    </row>
    <row r="3241" spans="70:102" s="96" customFormat="1">
      <c r="BR3241" s="110"/>
      <c r="CX3241" s="97"/>
    </row>
    <row r="3242" spans="70:102" s="96" customFormat="1">
      <c r="BR3242" s="110"/>
      <c r="CX3242" s="97"/>
    </row>
    <row r="3243" spans="70:102" s="96" customFormat="1">
      <c r="BR3243" s="110"/>
      <c r="CX3243" s="97"/>
    </row>
    <row r="3244" spans="70:102" s="96" customFormat="1">
      <c r="BR3244" s="110"/>
      <c r="CX3244" s="97"/>
    </row>
    <row r="3245" spans="70:102" s="96" customFormat="1">
      <c r="BR3245" s="110"/>
      <c r="CX3245" s="97"/>
    </row>
    <row r="3246" spans="70:102" s="96" customFormat="1">
      <c r="BR3246" s="110"/>
      <c r="CX3246" s="97"/>
    </row>
    <row r="3247" spans="70:102" s="96" customFormat="1">
      <c r="BR3247" s="110"/>
      <c r="CX3247" s="97"/>
    </row>
    <row r="3248" spans="70:102" s="96" customFormat="1">
      <c r="BR3248" s="110"/>
      <c r="CX3248" s="97"/>
    </row>
    <row r="3249" spans="70:102" s="96" customFormat="1">
      <c r="BR3249" s="110"/>
      <c r="CX3249" s="97"/>
    </row>
    <row r="3250" spans="70:102" s="96" customFormat="1">
      <c r="BR3250" s="110"/>
      <c r="CX3250" s="97"/>
    </row>
    <row r="3251" spans="70:102" s="96" customFormat="1">
      <c r="BR3251" s="110"/>
      <c r="CX3251" s="97"/>
    </row>
    <row r="3252" spans="70:102" s="96" customFormat="1">
      <c r="BR3252" s="110"/>
      <c r="CX3252" s="97"/>
    </row>
    <row r="3253" spans="70:102" s="96" customFormat="1">
      <c r="BR3253" s="110"/>
      <c r="CX3253" s="97"/>
    </row>
    <row r="3254" spans="70:102" s="96" customFormat="1">
      <c r="BR3254" s="110"/>
      <c r="CX3254" s="97"/>
    </row>
    <row r="3255" spans="70:102" s="96" customFormat="1">
      <c r="BR3255" s="110"/>
      <c r="CX3255" s="97"/>
    </row>
    <row r="3256" spans="70:102" s="96" customFormat="1">
      <c r="BR3256" s="110"/>
      <c r="CX3256" s="97"/>
    </row>
    <row r="3257" spans="70:102" s="96" customFormat="1">
      <c r="BR3257" s="110"/>
      <c r="CX3257" s="97"/>
    </row>
    <row r="3258" spans="70:102" s="96" customFormat="1">
      <c r="BR3258" s="110"/>
      <c r="CX3258" s="97"/>
    </row>
    <row r="3259" spans="70:102" s="96" customFormat="1">
      <c r="BR3259" s="110"/>
      <c r="CX3259" s="97"/>
    </row>
    <row r="3260" spans="70:102" s="96" customFormat="1">
      <c r="BR3260" s="110"/>
      <c r="CX3260" s="97"/>
    </row>
    <row r="3261" spans="70:102" s="96" customFormat="1">
      <c r="BR3261" s="110"/>
      <c r="CX3261" s="97"/>
    </row>
    <row r="3262" spans="70:102" s="96" customFormat="1">
      <c r="BR3262" s="110"/>
      <c r="CX3262" s="97"/>
    </row>
    <row r="3263" spans="70:102" s="96" customFormat="1">
      <c r="BR3263" s="110"/>
      <c r="CX3263" s="97"/>
    </row>
    <row r="3264" spans="70:102" s="96" customFormat="1">
      <c r="BR3264" s="110"/>
      <c r="CX3264" s="97"/>
    </row>
    <row r="3265" spans="70:102" s="96" customFormat="1">
      <c r="BR3265" s="110"/>
      <c r="CX3265" s="97"/>
    </row>
    <row r="3266" spans="70:102" s="96" customFormat="1">
      <c r="BR3266" s="110"/>
      <c r="CX3266" s="97"/>
    </row>
    <row r="3267" spans="70:102" s="96" customFormat="1">
      <c r="BR3267" s="110"/>
      <c r="CX3267" s="97"/>
    </row>
    <row r="3268" spans="70:102" s="96" customFormat="1">
      <c r="BR3268" s="110"/>
      <c r="CX3268" s="97"/>
    </row>
    <row r="3269" spans="70:102" s="96" customFormat="1">
      <c r="BR3269" s="110"/>
      <c r="CX3269" s="97"/>
    </row>
    <row r="3270" spans="70:102" s="96" customFormat="1">
      <c r="BR3270" s="110"/>
      <c r="CX3270" s="97"/>
    </row>
    <row r="3271" spans="70:102" s="96" customFormat="1">
      <c r="BR3271" s="110"/>
      <c r="CX3271" s="97"/>
    </row>
    <row r="3272" spans="70:102" s="96" customFormat="1">
      <c r="BR3272" s="110"/>
      <c r="CX3272" s="97"/>
    </row>
    <row r="3273" spans="70:102" s="96" customFormat="1">
      <c r="BR3273" s="110"/>
      <c r="CX3273" s="97"/>
    </row>
    <row r="3274" spans="70:102" s="96" customFormat="1">
      <c r="BR3274" s="110"/>
      <c r="CX3274" s="97"/>
    </row>
    <row r="3275" spans="70:102" s="96" customFormat="1">
      <c r="BR3275" s="110"/>
      <c r="CX3275" s="97"/>
    </row>
    <row r="3276" spans="70:102" s="96" customFormat="1">
      <c r="BR3276" s="110"/>
      <c r="CX3276" s="97"/>
    </row>
    <row r="3277" spans="70:102" s="96" customFormat="1">
      <c r="BR3277" s="110"/>
      <c r="CX3277" s="97"/>
    </row>
    <row r="3278" spans="70:102" s="96" customFormat="1">
      <c r="BR3278" s="110"/>
      <c r="CX3278" s="97"/>
    </row>
    <row r="3279" spans="70:102" s="96" customFormat="1">
      <c r="BR3279" s="110"/>
      <c r="CX3279" s="97"/>
    </row>
    <row r="3280" spans="70:102" s="96" customFormat="1">
      <c r="BR3280" s="110"/>
      <c r="CX3280" s="97"/>
    </row>
    <row r="3281" spans="70:102" s="96" customFormat="1">
      <c r="BR3281" s="110"/>
      <c r="CX3281" s="97"/>
    </row>
    <row r="3282" spans="70:102" s="96" customFormat="1">
      <c r="BR3282" s="110"/>
      <c r="CX3282" s="97"/>
    </row>
    <row r="3283" spans="70:102" s="96" customFormat="1">
      <c r="BR3283" s="110"/>
      <c r="CX3283" s="97"/>
    </row>
    <row r="3284" spans="70:102" s="96" customFormat="1">
      <c r="BR3284" s="110"/>
      <c r="CX3284" s="97"/>
    </row>
    <row r="3285" spans="70:102" s="96" customFormat="1">
      <c r="BR3285" s="110"/>
      <c r="CX3285" s="97"/>
    </row>
    <row r="3286" spans="70:102" s="96" customFormat="1">
      <c r="BR3286" s="110"/>
      <c r="CX3286" s="97"/>
    </row>
    <row r="3287" spans="70:102" s="96" customFormat="1">
      <c r="BR3287" s="110"/>
      <c r="CX3287" s="97"/>
    </row>
    <row r="3288" spans="70:102" s="96" customFormat="1">
      <c r="BR3288" s="110"/>
      <c r="CX3288" s="97"/>
    </row>
    <row r="3289" spans="70:102" s="96" customFormat="1">
      <c r="BR3289" s="110"/>
      <c r="CX3289" s="97"/>
    </row>
    <row r="3290" spans="70:102" s="96" customFormat="1">
      <c r="BR3290" s="110"/>
      <c r="CX3290" s="97"/>
    </row>
    <row r="3291" spans="70:102" s="96" customFormat="1">
      <c r="BR3291" s="110"/>
      <c r="CX3291" s="97"/>
    </row>
    <row r="3292" spans="70:102" s="96" customFormat="1">
      <c r="BR3292" s="110"/>
      <c r="CX3292" s="97"/>
    </row>
    <row r="3293" spans="70:102" s="96" customFormat="1">
      <c r="BR3293" s="110"/>
      <c r="CX3293" s="97"/>
    </row>
    <row r="3294" spans="70:102" s="96" customFormat="1">
      <c r="BR3294" s="110"/>
      <c r="CX3294" s="97"/>
    </row>
    <row r="3295" spans="70:102" s="96" customFormat="1">
      <c r="BR3295" s="110"/>
      <c r="CX3295" s="97"/>
    </row>
    <row r="3296" spans="70:102" s="96" customFormat="1">
      <c r="BR3296" s="110"/>
      <c r="CX3296" s="97"/>
    </row>
    <row r="3297" spans="70:102" s="96" customFormat="1">
      <c r="BR3297" s="110"/>
      <c r="CX3297" s="97"/>
    </row>
    <row r="3298" spans="70:102" s="96" customFormat="1">
      <c r="BR3298" s="110"/>
      <c r="CX3298" s="97"/>
    </row>
    <row r="3299" spans="70:102" s="96" customFormat="1">
      <c r="BR3299" s="110"/>
      <c r="CX3299" s="97"/>
    </row>
    <row r="3300" spans="70:102" s="96" customFormat="1">
      <c r="BR3300" s="110"/>
      <c r="CX3300" s="97"/>
    </row>
    <row r="3301" spans="70:102" s="96" customFormat="1">
      <c r="BR3301" s="110"/>
      <c r="CX3301" s="97"/>
    </row>
    <row r="3302" spans="70:102" s="96" customFormat="1">
      <c r="BR3302" s="110"/>
      <c r="CX3302" s="97"/>
    </row>
    <row r="3303" spans="70:102" s="96" customFormat="1">
      <c r="BR3303" s="110"/>
      <c r="CX3303" s="97"/>
    </row>
    <row r="3304" spans="70:102" s="96" customFormat="1">
      <c r="BR3304" s="110"/>
      <c r="CX3304" s="97"/>
    </row>
    <row r="3305" spans="70:102" s="96" customFormat="1">
      <c r="BR3305" s="110"/>
      <c r="CX3305" s="97"/>
    </row>
    <row r="3306" spans="70:102" s="96" customFormat="1">
      <c r="BR3306" s="110"/>
      <c r="CX3306" s="97"/>
    </row>
    <row r="3307" spans="70:102" s="96" customFormat="1">
      <c r="BR3307" s="110"/>
      <c r="CX3307" s="97"/>
    </row>
    <row r="3308" spans="70:102" s="96" customFormat="1">
      <c r="BR3308" s="110"/>
      <c r="CX3308" s="97"/>
    </row>
    <row r="3309" spans="70:102" s="96" customFormat="1">
      <c r="BR3309" s="110"/>
      <c r="CX3309" s="97"/>
    </row>
    <row r="3310" spans="70:102" s="96" customFormat="1">
      <c r="BR3310" s="110"/>
      <c r="CX3310" s="97"/>
    </row>
    <row r="3311" spans="70:102" s="96" customFormat="1">
      <c r="BR3311" s="110"/>
      <c r="CX3311" s="97"/>
    </row>
    <row r="3312" spans="70:102" s="96" customFormat="1">
      <c r="BR3312" s="110"/>
      <c r="CX3312" s="97"/>
    </row>
    <row r="3313" spans="70:102" s="96" customFormat="1">
      <c r="BR3313" s="110"/>
      <c r="CX3313" s="97"/>
    </row>
    <row r="3314" spans="70:102" s="96" customFormat="1">
      <c r="BR3314" s="110"/>
      <c r="CX3314" s="97"/>
    </row>
    <row r="3315" spans="70:102" s="96" customFormat="1">
      <c r="BR3315" s="110"/>
      <c r="CX3315" s="97"/>
    </row>
    <row r="3316" spans="70:102" s="96" customFormat="1">
      <c r="BR3316" s="110"/>
      <c r="CX3316" s="97"/>
    </row>
    <row r="3317" spans="70:102" s="96" customFormat="1">
      <c r="BR3317" s="110"/>
      <c r="CX3317" s="97"/>
    </row>
    <row r="3318" spans="70:102" s="96" customFormat="1">
      <c r="BR3318" s="110"/>
      <c r="CX3318" s="97"/>
    </row>
    <row r="3319" spans="70:102" s="96" customFormat="1">
      <c r="BR3319" s="110"/>
      <c r="CX3319" s="97"/>
    </row>
    <row r="3320" spans="70:102" s="96" customFormat="1">
      <c r="BR3320" s="110"/>
      <c r="CX3320" s="97"/>
    </row>
    <row r="3321" spans="70:102" s="96" customFormat="1">
      <c r="BR3321" s="110"/>
      <c r="CX3321" s="97"/>
    </row>
    <row r="3322" spans="70:102" s="96" customFormat="1">
      <c r="BR3322" s="110"/>
      <c r="CX3322" s="97"/>
    </row>
    <row r="3323" spans="70:102" s="96" customFormat="1">
      <c r="BR3323" s="110"/>
      <c r="CX3323" s="97"/>
    </row>
    <row r="3324" spans="70:102" s="96" customFormat="1">
      <c r="BR3324" s="110"/>
      <c r="CX3324" s="97"/>
    </row>
    <row r="3325" spans="70:102" s="96" customFormat="1">
      <c r="BR3325" s="110"/>
      <c r="CX3325" s="97"/>
    </row>
    <row r="3326" spans="70:102" s="96" customFormat="1">
      <c r="BR3326" s="110"/>
      <c r="CX3326" s="97"/>
    </row>
    <row r="3327" spans="70:102" s="96" customFormat="1">
      <c r="BR3327" s="110"/>
      <c r="CX3327" s="97"/>
    </row>
    <row r="3328" spans="70:102" s="96" customFormat="1">
      <c r="BR3328" s="110"/>
      <c r="CX3328" s="97"/>
    </row>
    <row r="3329" spans="70:102" s="96" customFormat="1">
      <c r="BR3329" s="110"/>
      <c r="CX3329" s="97"/>
    </row>
    <row r="3330" spans="70:102" s="96" customFormat="1">
      <c r="BR3330" s="110"/>
      <c r="CX3330" s="97"/>
    </row>
    <row r="3331" spans="70:102" s="96" customFormat="1">
      <c r="BR3331" s="110"/>
      <c r="CX3331" s="97"/>
    </row>
    <row r="3332" spans="70:102" s="96" customFormat="1">
      <c r="BR3332" s="110"/>
      <c r="CX3332" s="97"/>
    </row>
    <row r="3333" spans="70:102" s="96" customFormat="1">
      <c r="BR3333" s="110"/>
      <c r="CX3333" s="97"/>
    </row>
    <row r="3334" spans="70:102" s="96" customFormat="1">
      <c r="BR3334" s="110"/>
      <c r="CX3334" s="97"/>
    </row>
    <row r="3335" spans="70:102" s="96" customFormat="1">
      <c r="BR3335" s="110"/>
      <c r="CX3335" s="97"/>
    </row>
    <row r="3336" spans="70:102" s="96" customFormat="1">
      <c r="BR3336" s="110"/>
      <c r="CX3336" s="97"/>
    </row>
    <row r="3337" spans="70:102" s="96" customFormat="1">
      <c r="BR3337" s="110"/>
      <c r="CX3337" s="97"/>
    </row>
    <row r="3338" spans="70:102" s="96" customFormat="1">
      <c r="BR3338" s="110"/>
      <c r="CX3338" s="97"/>
    </row>
    <row r="3339" spans="70:102" s="96" customFormat="1">
      <c r="BR3339" s="110"/>
      <c r="CX3339" s="97"/>
    </row>
    <row r="3340" spans="70:102" s="96" customFormat="1">
      <c r="BR3340" s="110"/>
      <c r="CX3340" s="97"/>
    </row>
    <row r="3341" spans="70:102" s="96" customFormat="1">
      <c r="BR3341" s="110"/>
      <c r="CX3341" s="97"/>
    </row>
    <row r="3342" spans="70:102" s="96" customFormat="1">
      <c r="BR3342" s="110"/>
      <c r="CX3342" s="97"/>
    </row>
    <row r="3343" spans="70:102" s="96" customFormat="1">
      <c r="BR3343" s="110"/>
      <c r="CX3343" s="97"/>
    </row>
    <row r="3344" spans="70:102" s="96" customFormat="1">
      <c r="BR3344" s="110"/>
      <c r="CX3344" s="97"/>
    </row>
    <row r="3345" spans="70:102" s="96" customFormat="1">
      <c r="BR3345" s="110"/>
      <c r="CX3345" s="97"/>
    </row>
    <row r="3346" spans="70:102" s="96" customFormat="1">
      <c r="BR3346" s="110"/>
      <c r="CX3346" s="97"/>
    </row>
    <row r="3347" spans="70:102" s="96" customFormat="1">
      <c r="BR3347" s="110"/>
      <c r="CX3347" s="97"/>
    </row>
    <row r="3348" spans="70:102" s="96" customFormat="1">
      <c r="BR3348" s="110"/>
      <c r="CX3348" s="97"/>
    </row>
    <row r="3349" spans="70:102" s="96" customFormat="1">
      <c r="BR3349" s="110"/>
      <c r="CX3349" s="97"/>
    </row>
    <row r="3350" spans="70:102" s="96" customFormat="1">
      <c r="BR3350" s="110"/>
      <c r="CX3350" s="97"/>
    </row>
    <row r="3351" spans="70:102" s="96" customFormat="1">
      <c r="BR3351" s="110"/>
      <c r="CX3351" s="97"/>
    </row>
    <row r="3352" spans="70:102" s="96" customFormat="1">
      <c r="BR3352" s="110"/>
      <c r="CX3352" s="97"/>
    </row>
    <row r="3353" spans="70:102" s="96" customFormat="1">
      <c r="BR3353" s="110"/>
      <c r="CX3353" s="97"/>
    </row>
    <row r="3354" spans="70:102" s="96" customFormat="1">
      <c r="BR3354" s="110"/>
      <c r="CX3354" s="97"/>
    </row>
    <row r="3355" spans="70:102" s="96" customFormat="1">
      <c r="BR3355" s="110"/>
      <c r="CX3355" s="97"/>
    </row>
    <row r="3356" spans="70:102" s="96" customFormat="1">
      <c r="BR3356" s="110"/>
      <c r="CX3356" s="97"/>
    </row>
    <row r="3357" spans="70:102" s="96" customFormat="1">
      <c r="BR3357" s="110"/>
      <c r="CX3357" s="97"/>
    </row>
    <row r="3358" spans="70:102" s="96" customFormat="1">
      <c r="BR3358" s="110"/>
      <c r="CX3358" s="97"/>
    </row>
    <row r="3359" spans="70:102" s="96" customFormat="1">
      <c r="BR3359" s="110"/>
      <c r="CX3359" s="97"/>
    </row>
    <row r="3360" spans="70:102" s="96" customFormat="1">
      <c r="BR3360" s="110"/>
      <c r="CX3360" s="97"/>
    </row>
    <row r="3361" spans="70:102" s="96" customFormat="1">
      <c r="BR3361" s="110"/>
      <c r="CX3361" s="97"/>
    </row>
    <row r="3362" spans="70:102" s="96" customFormat="1">
      <c r="BR3362" s="110"/>
      <c r="CX3362" s="97"/>
    </row>
    <row r="3363" spans="70:102" s="96" customFormat="1">
      <c r="BR3363" s="110"/>
      <c r="CX3363" s="97"/>
    </row>
    <row r="3364" spans="70:102" s="96" customFormat="1">
      <c r="BR3364" s="110"/>
      <c r="CX3364" s="97"/>
    </row>
    <row r="3365" spans="70:102" s="96" customFormat="1">
      <c r="BR3365" s="110"/>
      <c r="CX3365" s="97"/>
    </row>
    <row r="3366" spans="70:102" s="96" customFormat="1">
      <c r="BR3366" s="110"/>
      <c r="CX3366" s="97"/>
    </row>
    <row r="3367" spans="70:102" s="96" customFormat="1">
      <c r="BR3367" s="110"/>
      <c r="CX3367" s="97"/>
    </row>
    <row r="3368" spans="70:102" s="96" customFormat="1">
      <c r="BR3368" s="110"/>
      <c r="CX3368" s="97"/>
    </row>
    <row r="3369" spans="70:102" s="96" customFormat="1">
      <c r="BR3369" s="110"/>
      <c r="CX3369" s="97"/>
    </row>
    <row r="3370" spans="70:102" s="96" customFormat="1">
      <c r="BR3370" s="110"/>
      <c r="CX3370" s="97"/>
    </row>
    <row r="3371" spans="70:102" s="96" customFormat="1">
      <c r="BR3371" s="110"/>
      <c r="CX3371" s="97"/>
    </row>
    <row r="3372" spans="70:102" s="96" customFormat="1">
      <c r="BR3372" s="110"/>
      <c r="CX3372" s="97"/>
    </row>
    <row r="3373" spans="70:102" s="96" customFormat="1">
      <c r="BR3373" s="110"/>
      <c r="CX3373" s="97"/>
    </row>
    <row r="3374" spans="70:102" s="96" customFormat="1">
      <c r="BR3374" s="110"/>
      <c r="CX3374" s="97"/>
    </row>
    <row r="3375" spans="70:102" s="96" customFormat="1">
      <c r="BR3375" s="110"/>
      <c r="CX3375" s="97"/>
    </row>
    <row r="3376" spans="70:102" s="96" customFormat="1">
      <c r="BR3376" s="110"/>
      <c r="CX3376" s="97"/>
    </row>
    <row r="3377" spans="70:102" s="96" customFormat="1">
      <c r="BR3377" s="110"/>
      <c r="CX3377" s="97"/>
    </row>
    <row r="3378" spans="70:102" s="96" customFormat="1">
      <c r="BR3378" s="110"/>
      <c r="CX3378" s="97"/>
    </row>
    <row r="3379" spans="70:102" s="96" customFormat="1">
      <c r="BR3379" s="110"/>
      <c r="CX3379" s="97"/>
    </row>
    <row r="3380" spans="70:102" s="96" customFormat="1">
      <c r="BR3380" s="110"/>
      <c r="CX3380" s="97"/>
    </row>
    <row r="3381" spans="70:102" s="96" customFormat="1">
      <c r="BR3381" s="110"/>
      <c r="CX3381" s="97"/>
    </row>
    <row r="3382" spans="70:102" s="96" customFormat="1">
      <c r="BR3382" s="110"/>
      <c r="CX3382" s="97"/>
    </row>
    <row r="3383" spans="70:102" s="96" customFormat="1">
      <c r="BR3383" s="110"/>
      <c r="CX3383" s="97"/>
    </row>
    <row r="3384" spans="70:102" s="96" customFormat="1">
      <c r="BR3384" s="110"/>
      <c r="CX3384" s="97"/>
    </row>
    <row r="3385" spans="70:102" s="96" customFormat="1">
      <c r="BR3385" s="110"/>
      <c r="CX3385" s="97"/>
    </row>
    <row r="3386" spans="70:102" s="96" customFormat="1">
      <c r="BR3386" s="110"/>
      <c r="CX3386" s="97"/>
    </row>
    <row r="3387" spans="70:102" s="96" customFormat="1">
      <c r="BR3387" s="110"/>
      <c r="CX3387" s="97"/>
    </row>
    <row r="3388" spans="70:102" s="96" customFormat="1">
      <c r="BR3388" s="110"/>
      <c r="CX3388" s="97"/>
    </row>
    <row r="3389" spans="70:102" s="96" customFormat="1">
      <c r="BR3389" s="110"/>
      <c r="CX3389" s="97"/>
    </row>
    <row r="3390" spans="70:102" s="96" customFormat="1">
      <c r="BR3390" s="110"/>
      <c r="CX3390" s="97"/>
    </row>
    <row r="3391" spans="70:102" s="96" customFormat="1">
      <c r="BR3391" s="110"/>
      <c r="CX3391" s="97"/>
    </row>
    <row r="3392" spans="70:102" s="96" customFormat="1">
      <c r="BR3392" s="110"/>
      <c r="CX3392" s="97"/>
    </row>
    <row r="3393" spans="70:102" s="96" customFormat="1">
      <c r="BR3393" s="110"/>
      <c r="CX3393" s="97"/>
    </row>
    <row r="3394" spans="70:102" s="96" customFormat="1">
      <c r="BR3394" s="110"/>
      <c r="CX3394" s="97"/>
    </row>
    <row r="3395" spans="70:102" s="96" customFormat="1">
      <c r="BR3395" s="110"/>
      <c r="CX3395" s="97"/>
    </row>
    <row r="3396" spans="70:102" s="96" customFormat="1">
      <c r="BR3396" s="110"/>
      <c r="CX3396" s="97"/>
    </row>
    <row r="3397" spans="70:102" s="96" customFormat="1">
      <c r="BR3397" s="110"/>
      <c r="CX3397" s="97"/>
    </row>
    <row r="3398" spans="70:102" s="96" customFormat="1">
      <c r="BR3398" s="110"/>
      <c r="CX3398" s="97"/>
    </row>
    <row r="3399" spans="70:102" s="96" customFormat="1">
      <c r="BR3399" s="110"/>
      <c r="CX3399" s="97"/>
    </row>
    <row r="3400" spans="70:102" s="96" customFormat="1">
      <c r="BR3400" s="110"/>
      <c r="CX3400" s="97"/>
    </row>
    <row r="3401" spans="70:102" s="96" customFormat="1">
      <c r="BR3401" s="110"/>
      <c r="CX3401" s="97"/>
    </row>
    <row r="3402" spans="70:102" s="96" customFormat="1">
      <c r="BR3402" s="110"/>
      <c r="CX3402" s="97"/>
    </row>
    <row r="3403" spans="70:102" s="96" customFormat="1">
      <c r="BR3403" s="110"/>
      <c r="CX3403" s="97"/>
    </row>
    <row r="3404" spans="70:102" s="96" customFormat="1">
      <c r="BR3404" s="110"/>
      <c r="CX3404" s="97"/>
    </row>
    <row r="3405" spans="70:102" s="96" customFormat="1">
      <c r="BR3405" s="110"/>
      <c r="CX3405" s="97"/>
    </row>
    <row r="3406" spans="70:102" s="96" customFormat="1">
      <c r="BR3406" s="110"/>
      <c r="CX3406" s="97"/>
    </row>
    <row r="3407" spans="70:102" s="96" customFormat="1">
      <c r="BR3407" s="110"/>
      <c r="CX3407" s="97"/>
    </row>
    <row r="3408" spans="70:102" s="96" customFormat="1">
      <c r="BR3408" s="110"/>
      <c r="CX3408" s="97"/>
    </row>
    <row r="3409" spans="70:102" s="96" customFormat="1">
      <c r="BR3409" s="110"/>
      <c r="CX3409" s="97"/>
    </row>
    <row r="3410" spans="70:102" s="96" customFormat="1">
      <c r="BR3410" s="110"/>
      <c r="CX3410" s="97"/>
    </row>
    <row r="3411" spans="70:102" s="96" customFormat="1">
      <c r="BR3411" s="110"/>
      <c r="CX3411" s="97"/>
    </row>
    <row r="3412" spans="70:102" s="96" customFormat="1">
      <c r="BR3412" s="110"/>
      <c r="CX3412" s="97"/>
    </row>
    <row r="3413" spans="70:102" s="96" customFormat="1">
      <c r="BR3413" s="110"/>
      <c r="CX3413" s="97"/>
    </row>
    <row r="3414" spans="70:102" s="96" customFormat="1">
      <c r="BR3414" s="110"/>
      <c r="CX3414" s="97"/>
    </row>
    <row r="3415" spans="70:102" s="96" customFormat="1">
      <c r="BR3415" s="110"/>
      <c r="CX3415" s="97"/>
    </row>
    <row r="3416" spans="70:102" s="96" customFormat="1">
      <c r="BR3416" s="110"/>
      <c r="CX3416" s="97"/>
    </row>
    <row r="3417" spans="70:102" s="96" customFormat="1">
      <c r="BR3417" s="110"/>
      <c r="CX3417" s="97"/>
    </row>
    <row r="3418" spans="70:102" s="96" customFormat="1">
      <c r="BR3418" s="110"/>
      <c r="CX3418" s="97"/>
    </row>
    <row r="3419" spans="70:102" s="96" customFormat="1">
      <c r="BR3419" s="110"/>
      <c r="CX3419" s="97"/>
    </row>
    <row r="3420" spans="70:102" s="96" customFormat="1">
      <c r="BR3420" s="110"/>
      <c r="CX3420" s="97"/>
    </row>
    <row r="3421" spans="70:102" s="96" customFormat="1">
      <c r="BR3421" s="110"/>
      <c r="CX3421" s="97"/>
    </row>
    <row r="3422" spans="70:102" s="96" customFormat="1">
      <c r="BR3422" s="110"/>
      <c r="CX3422" s="97"/>
    </row>
    <row r="3423" spans="70:102" s="96" customFormat="1">
      <c r="BR3423" s="110"/>
      <c r="CX3423" s="97"/>
    </row>
    <row r="3424" spans="70:102" s="96" customFormat="1">
      <c r="BR3424" s="110"/>
      <c r="CX3424" s="97"/>
    </row>
    <row r="3425" spans="70:102" s="96" customFormat="1">
      <c r="BR3425" s="110"/>
      <c r="CX3425" s="97"/>
    </row>
    <row r="3426" spans="70:102" s="96" customFormat="1">
      <c r="BR3426" s="110"/>
      <c r="CX3426" s="97"/>
    </row>
    <row r="3427" spans="70:102" s="96" customFormat="1">
      <c r="BR3427" s="110"/>
      <c r="CX3427" s="97"/>
    </row>
    <row r="3428" spans="70:102" s="96" customFormat="1">
      <c r="BR3428" s="110"/>
      <c r="CX3428" s="97"/>
    </row>
    <row r="3429" spans="70:102" s="96" customFormat="1">
      <c r="BR3429" s="110"/>
      <c r="CX3429" s="97"/>
    </row>
    <row r="3430" spans="70:102" s="96" customFormat="1">
      <c r="BR3430" s="110"/>
      <c r="CX3430" s="97"/>
    </row>
    <row r="3431" spans="70:102" s="96" customFormat="1">
      <c r="BR3431" s="110"/>
      <c r="CX3431" s="97"/>
    </row>
    <row r="3432" spans="70:102" s="96" customFormat="1">
      <c r="BR3432" s="110"/>
      <c r="CX3432" s="97"/>
    </row>
    <row r="3433" spans="70:102" s="96" customFormat="1">
      <c r="BR3433" s="110"/>
      <c r="CX3433" s="97"/>
    </row>
    <row r="3434" spans="70:102" s="96" customFormat="1">
      <c r="BR3434" s="110"/>
      <c r="CX3434" s="97"/>
    </row>
    <row r="3435" spans="70:102" s="96" customFormat="1">
      <c r="BR3435" s="110"/>
      <c r="CX3435" s="97"/>
    </row>
    <row r="3436" spans="70:102" s="96" customFormat="1">
      <c r="BR3436" s="110"/>
      <c r="CX3436" s="97"/>
    </row>
    <row r="3437" spans="70:102" s="96" customFormat="1">
      <c r="BR3437" s="110"/>
      <c r="CX3437" s="97"/>
    </row>
    <row r="3438" spans="70:102" s="96" customFormat="1">
      <c r="BR3438" s="110"/>
      <c r="CX3438" s="97"/>
    </row>
    <row r="3439" spans="70:102" s="96" customFormat="1">
      <c r="BR3439" s="110"/>
      <c r="CX3439" s="97"/>
    </row>
    <row r="3440" spans="70:102" s="96" customFormat="1">
      <c r="BR3440" s="110"/>
      <c r="CX3440" s="97"/>
    </row>
    <row r="3441" spans="70:102" s="96" customFormat="1">
      <c r="BR3441" s="110"/>
      <c r="CX3441" s="97"/>
    </row>
    <row r="3442" spans="70:102" s="96" customFormat="1">
      <c r="BR3442" s="110"/>
      <c r="CX3442" s="97"/>
    </row>
    <row r="3443" spans="70:102" s="96" customFormat="1">
      <c r="BR3443" s="110"/>
      <c r="CX3443" s="97"/>
    </row>
    <row r="3444" spans="70:102" s="96" customFormat="1">
      <c r="BR3444" s="110"/>
      <c r="CX3444" s="97"/>
    </row>
    <row r="3445" spans="70:102" s="96" customFormat="1">
      <c r="BR3445" s="110"/>
      <c r="CX3445" s="97"/>
    </row>
    <row r="3446" spans="70:102" s="96" customFormat="1">
      <c r="BR3446" s="110"/>
      <c r="CX3446" s="97"/>
    </row>
    <row r="3447" spans="70:102" s="96" customFormat="1">
      <c r="BR3447" s="110"/>
      <c r="CX3447" s="97"/>
    </row>
    <row r="3448" spans="70:102" s="96" customFormat="1">
      <c r="BR3448" s="110"/>
      <c r="CX3448" s="97"/>
    </row>
    <row r="3449" spans="70:102" s="96" customFormat="1">
      <c r="BR3449" s="110"/>
      <c r="CX3449" s="97"/>
    </row>
    <row r="3450" spans="70:102" s="96" customFormat="1">
      <c r="BR3450" s="110"/>
      <c r="CX3450" s="97"/>
    </row>
    <row r="3451" spans="70:102" s="96" customFormat="1">
      <c r="BR3451" s="110"/>
      <c r="CX3451" s="97"/>
    </row>
    <row r="3452" spans="70:102" s="96" customFormat="1">
      <c r="BR3452" s="110"/>
      <c r="CX3452" s="97"/>
    </row>
    <row r="3453" spans="70:102" s="96" customFormat="1">
      <c r="BR3453" s="110"/>
      <c r="CX3453" s="97"/>
    </row>
    <row r="3454" spans="70:102" s="96" customFormat="1">
      <c r="BR3454" s="110"/>
      <c r="CX3454" s="97"/>
    </row>
    <row r="3455" spans="70:102" s="96" customFormat="1">
      <c r="BR3455" s="110"/>
      <c r="CX3455" s="97"/>
    </row>
    <row r="3456" spans="70:102" s="96" customFormat="1">
      <c r="BR3456" s="110"/>
      <c r="CX3456" s="97"/>
    </row>
    <row r="3457" spans="70:102" s="96" customFormat="1">
      <c r="BR3457" s="110"/>
      <c r="CX3457" s="97"/>
    </row>
    <row r="3458" spans="70:102" s="96" customFormat="1">
      <c r="BR3458" s="110"/>
      <c r="CX3458" s="97"/>
    </row>
    <row r="3459" spans="70:102" s="96" customFormat="1">
      <c r="BR3459" s="110"/>
      <c r="CX3459" s="97"/>
    </row>
    <row r="3460" spans="70:102" s="96" customFormat="1">
      <c r="BR3460" s="110"/>
      <c r="CX3460" s="97"/>
    </row>
    <row r="3461" spans="70:102" s="96" customFormat="1">
      <c r="BR3461" s="110"/>
      <c r="CX3461" s="97"/>
    </row>
    <row r="3462" spans="70:102" s="96" customFormat="1">
      <c r="BR3462" s="110"/>
      <c r="CX3462" s="97"/>
    </row>
    <row r="3463" spans="70:102" s="96" customFormat="1">
      <c r="BR3463" s="110"/>
      <c r="CX3463" s="97"/>
    </row>
    <row r="3464" spans="70:102" s="96" customFormat="1">
      <c r="BR3464" s="110"/>
      <c r="CX3464" s="97"/>
    </row>
    <row r="3465" spans="70:102" s="96" customFormat="1">
      <c r="BR3465" s="110"/>
      <c r="CX3465" s="97"/>
    </row>
    <row r="3466" spans="70:102" s="96" customFormat="1">
      <c r="BR3466" s="110"/>
      <c r="CX3466" s="97"/>
    </row>
    <row r="3467" spans="70:102" s="96" customFormat="1">
      <c r="BR3467" s="110"/>
      <c r="CX3467" s="97"/>
    </row>
    <row r="3468" spans="70:102" s="96" customFormat="1">
      <c r="BR3468" s="110"/>
      <c r="CX3468" s="97"/>
    </row>
    <row r="3469" spans="70:102" s="96" customFormat="1">
      <c r="BR3469" s="110"/>
      <c r="CX3469" s="97"/>
    </row>
    <row r="3470" spans="70:102" s="96" customFormat="1">
      <c r="BR3470" s="110"/>
      <c r="CX3470" s="97"/>
    </row>
    <row r="3471" spans="70:102" s="96" customFormat="1">
      <c r="BR3471" s="110"/>
      <c r="CX3471" s="97"/>
    </row>
    <row r="3472" spans="70:102" s="96" customFormat="1">
      <c r="BR3472" s="110"/>
      <c r="CX3472" s="97"/>
    </row>
    <row r="3473" spans="70:102" s="96" customFormat="1">
      <c r="BR3473" s="110"/>
      <c r="CX3473" s="97"/>
    </row>
    <row r="3474" spans="70:102" s="96" customFormat="1">
      <c r="BR3474" s="110"/>
      <c r="CX3474" s="97"/>
    </row>
    <row r="3475" spans="70:102" s="96" customFormat="1">
      <c r="BR3475" s="110"/>
      <c r="CX3475" s="97"/>
    </row>
    <row r="3476" spans="70:102" s="96" customFormat="1">
      <c r="BR3476" s="110"/>
      <c r="CX3476" s="97"/>
    </row>
    <row r="3477" spans="70:102" s="96" customFormat="1">
      <c r="BR3477" s="110"/>
      <c r="CX3477" s="97"/>
    </row>
    <row r="3478" spans="70:102" s="96" customFormat="1">
      <c r="BR3478" s="110"/>
      <c r="CX3478" s="97"/>
    </row>
    <row r="3479" spans="70:102" s="96" customFormat="1">
      <c r="BR3479" s="110"/>
      <c r="CX3479" s="97"/>
    </row>
    <row r="3480" spans="70:102" s="96" customFormat="1">
      <c r="BR3480" s="110"/>
      <c r="CX3480" s="97"/>
    </row>
    <row r="3481" spans="70:102" s="96" customFormat="1">
      <c r="BR3481" s="110"/>
      <c r="CX3481" s="97"/>
    </row>
    <row r="3482" spans="70:102" s="96" customFormat="1">
      <c r="BR3482" s="110"/>
      <c r="CX3482" s="97"/>
    </row>
    <row r="3483" spans="70:102" s="96" customFormat="1">
      <c r="BR3483" s="110"/>
      <c r="CX3483" s="97"/>
    </row>
    <row r="3484" spans="70:102" s="96" customFormat="1">
      <c r="BR3484" s="110"/>
      <c r="CX3484" s="97"/>
    </row>
    <row r="3485" spans="70:102" s="96" customFormat="1">
      <c r="BR3485" s="110"/>
      <c r="CX3485" s="97"/>
    </row>
    <row r="3486" spans="70:102" s="96" customFormat="1">
      <c r="BR3486" s="110"/>
      <c r="CX3486" s="97"/>
    </row>
    <row r="3487" spans="70:102" s="96" customFormat="1">
      <c r="BR3487" s="110"/>
      <c r="CX3487" s="97"/>
    </row>
    <row r="3488" spans="70:102" s="96" customFormat="1">
      <c r="BR3488" s="110"/>
      <c r="CX3488" s="97"/>
    </row>
    <row r="3489" spans="70:102" s="96" customFormat="1">
      <c r="BR3489" s="110"/>
      <c r="CX3489" s="97"/>
    </row>
    <row r="3490" spans="70:102" s="96" customFormat="1">
      <c r="BR3490" s="110"/>
      <c r="CX3490" s="97"/>
    </row>
    <row r="3491" spans="70:102" s="96" customFormat="1">
      <c r="BR3491" s="110"/>
      <c r="CX3491" s="97"/>
    </row>
    <row r="3492" spans="70:102" s="96" customFormat="1">
      <c r="BR3492" s="110"/>
      <c r="CX3492" s="97"/>
    </row>
    <row r="3493" spans="70:102" s="96" customFormat="1">
      <c r="BR3493" s="110"/>
      <c r="CX3493" s="97"/>
    </row>
    <row r="3494" spans="70:102" s="96" customFormat="1">
      <c r="BR3494" s="110"/>
      <c r="CX3494" s="97"/>
    </row>
    <row r="3495" spans="70:102" s="96" customFormat="1">
      <c r="BR3495" s="110"/>
      <c r="CX3495" s="97"/>
    </row>
    <row r="3496" spans="70:102" s="96" customFormat="1">
      <c r="BR3496" s="110"/>
      <c r="CX3496" s="97"/>
    </row>
    <row r="3497" spans="70:102" s="96" customFormat="1">
      <c r="BR3497" s="110"/>
      <c r="CX3497" s="97"/>
    </row>
    <row r="3498" spans="70:102" s="96" customFormat="1">
      <c r="BR3498" s="110"/>
      <c r="CX3498" s="97"/>
    </row>
    <row r="3499" spans="70:102" s="96" customFormat="1">
      <c r="BR3499" s="110"/>
      <c r="CX3499" s="97"/>
    </row>
    <row r="3500" spans="70:102" s="96" customFormat="1">
      <c r="BR3500" s="110"/>
      <c r="CX3500" s="97"/>
    </row>
    <row r="3501" spans="70:102" s="96" customFormat="1">
      <c r="BR3501" s="110"/>
      <c r="CX3501" s="97"/>
    </row>
    <row r="3502" spans="70:102" s="96" customFormat="1">
      <c r="BR3502" s="110"/>
      <c r="CX3502" s="97"/>
    </row>
    <row r="3503" spans="70:102" s="96" customFormat="1">
      <c r="BR3503" s="110"/>
      <c r="CX3503" s="97"/>
    </row>
    <row r="3504" spans="70:102" s="96" customFormat="1">
      <c r="BR3504" s="110"/>
      <c r="CX3504" s="97"/>
    </row>
    <row r="3505" spans="70:102" s="96" customFormat="1">
      <c r="BR3505" s="110"/>
      <c r="CX3505" s="97"/>
    </row>
    <row r="3506" spans="70:102" s="96" customFormat="1">
      <c r="BR3506" s="110"/>
      <c r="CX3506" s="97"/>
    </row>
    <row r="3507" spans="70:102" s="96" customFormat="1">
      <c r="BR3507" s="110"/>
      <c r="CX3507" s="97"/>
    </row>
    <row r="3508" spans="70:102" s="96" customFormat="1">
      <c r="BR3508" s="110"/>
      <c r="CX3508" s="97"/>
    </row>
    <row r="3509" spans="70:102" s="96" customFormat="1">
      <c r="BR3509" s="110"/>
      <c r="CX3509" s="97"/>
    </row>
    <row r="3510" spans="70:102" s="96" customFormat="1">
      <c r="BR3510" s="110"/>
      <c r="CX3510" s="97"/>
    </row>
    <row r="3511" spans="70:102" s="96" customFormat="1">
      <c r="BR3511" s="110"/>
      <c r="CX3511" s="97"/>
    </row>
    <row r="3512" spans="70:102" s="96" customFormat="1">
      <c r="BR3512" s="110"/>
      <c r="CX3512" s="97"/>
    </row>
    <row r="3513" spans="70:102" s="96" customFormat="1">
      <c r="BR3513" s="110"/>
      <c r="CX3513" s="97"/>
    </row>
    <row r="3514" spans="70:102" s="96" customFormat="1">
      <c r="BR3514" s="110"/>
      <c r="CX3514" s="97"/>
    </row>
    <row r="3515" spans="70:102" s="96" customFormat="1">
      <c r="BR3515" s="110"/>
      <c r="CX3515" s="97"/>
    </row>
    <row r="3516" spans="70:102" s="96" customFormat="1">
      <c r="BR3516" s="110"/>
      <c r="CX3516" s="97"/>
    </row>
    <row r="3517" spans="70:102" s="96" customFormat="1">
      <c r="BR3517" s="110"/>
      <c r="CX3517" s="97"/>
    </row>
    <row r="3518" spans="70:102" s="96" customFormat="1">
      <c r="BR3518" s="110"/>
      <c r="CX3518" s="97"/>
    </row>
    <row r="3519" spans="70:102" s="96" customFormat="1">
      <c r="BR3519" s="110"/>
      <c r="CX3519" s="97"/>
    </row>
    <row r="3520" spans="70:102" s="96" customFormat="1">
      <c r="BR3520" s="110"/>
      <c r="CX3520" s="97"/>
    </row>
    <row r="3521" spans="70:102" s="96" customFormat="1">
      <c r="BR3521" s="110"/>
      <c r="CX3521" s="97"/>
    </row>
    <row r="3522" spans="70:102" s="96" customFormat="1">
      <c r="BR3522" s="110"/>
      <c r="CX3522" s="97"/>
    </row>
    <row r="3523" spans="70:102" s="96" customFormat="1">
      <c r="BR3523" s="110"/>
      <c r="CX3523" s="97"/>
    </row>
    <row r="3524" spans="70:102" s="96" customFormat="1">
      <c r="BR3524" s="110"/>
      <c r="CX3524" s="97"/>
    </row>
    <row r="3525" spans="70:102" s="96" customFormat="1">
      <c r="BR3525" s="110"/>
      <c r="CX3525" s="97"/>
    </row>
    <row r="3526" spans="70:102" s="96" customFormat="1">
      <c r="BR3526" s="110"/>
      <c r="CX3526" s="97"/>
    </row>
    <row r="3527" spans="70:102" s="96" customFormat="1">
      <c r="BR3527" s="110"/>
      <c r="CX3527" s="97"/>
    </row>
    <row r="3528" spans="70:102" s="96" customFormat="1">
      <c r="BR3528" s="110"/>
      <c r="CX3528" s="97"/>
    </row>
    <row r="3529" spans="70:102" s="96" customFormat="1">
      <c r="BR3529" s="110"/>
      <c r="CX3529" s="97"/>
    </row>
    <row r="3530" spans="70:102" s="96" customFormat="1">
      <c r="BR3530" s="110"/>
      <c r="CX3530" s="97"/>
    </row>
    <row r="3531" spans="70:102" s="96" customFormat="1">
      <c r="BR3531" s="110"/>
      <c r="CX3531" s="97"/>
    </row>
    <row r="3532" spans="70:102" s="96" customFormat="1">
      <c r="BR3532" s="110"/>
      <c r="CX3532" s="97"/>
    </row>
    <row r="3533" spans="70:102" s="96" customFormat="1">
      <c r="BR3533" s="110"/>
      <c r="CX3533" s="97"/>
    </row>
    <row r="3534" spans="70:102" s="96" customFormat="1">
      <c r="BR3534" s="110"/>
      <c r="CX3534" s="97"/>
    </row>
    <row r="3535" spans="70:102" s="96" customFormat="1">
      <c r="BR3535" s="110"/>
      <c r="CX3535" s="97"/>
    </row>
    <row r="3536" spans="70:102" s="96" customFormat="1">
      <c r="BR3536" s="110"/>
      <c r="CX3536" s="97"/>
    </row>
    <row r="3537" spans="70:102" s="96" customFormat="1">
      <c r="BR3537" s="110"/>
      <c r="CX3537" s="97"/>
    </row>
    <row r="3538" spans="70:102" s="96" customFormat="1">
      <c r="BR3538" s="110"/>
      <c r="CX3538" s="97"/>
    </row>
    <row r="3539" spans="70:102" s="96" customFormat="1">
      <c r="BR3539" s="110"/>
      <c r="CX3539" s="97"/>
    </row>
    <row r="3540" spans="70:102" s="96" customFormat="1">
      <c r="BR3540" s="110"/>
      <c r="CX3540" s="97"/>
    </row>
    <row r="3541" spans="70:102" s="96" customFormat="1">
      <c r="BR3541" s="110"/>
      <c r="CX3541" s="97"/>
    </row>
    <row r="3542" spans="70:102" s="96" customFormat="1">
      <c r="BR3542" s="110"/>
      <c r="CX3542" s="97"/>
    </row>
    <row r="3543" spans="70:102" s="96" customFormat="1">
      <c r="BR3543" s="110"/>
      <c r="CX3543" s="97"/>
    </row>
    <row r="3544" spans="70:102" s="96" customFormat="1">
      <c r="BR3544" s="110"/>
      <c r="CX3544" s="97"/>
    </row>
    <row r="3545" spans="70:102" s="96" customFormat="1">
      <c r="BR3545" s="110"/>
      <c r="CX3545" s="97"/>
    </row>
    <row r="3546" spans="70:102" s="96" customFormat="1">
      <c r="BR3546" s="110"/>
      <c r="CX3546" s="97"/>
    </row>
    <row r="3547" spans="70:102" s="96" customFormat="1">
      <c r="BR3547" s="110"/>
      <c r="CX3547" s="97"/>
    </row>
    <row r="3548" spans="70:102" s="96" customFormat="1">
      <c r="BR3548" s="110"/>
      <c r="CX3548" s="97"/>
    </row>
    <row r="3549" spans="70:102" s="96" customFormat="1">
      <c r="BR3549" s="110"/>
      <c r="CX3549" s="97"/>
    </row>
    <row r="3550" spans="70:102" s="96" customFormat="1">
      <c r="BR3550" s="110"/>
      <c r="CX3550" s="97"/>
    </row>
    <row r="3551" spans="70:102" s="96" customFormat="1">
      <c r="BR3551" s="110"/>
      <c r="CX3551" s="97"/>
    </row>
    <row r="3552" spans="70:102" s="96" customFormat="1">
      <c r="BR3552" s="110"/>
      <c r="CX3552" s="97"/>
    </row>
    <row r="3553" spans="70:102" s="96" customFormat="1">
      <c r="BR3553" s="110"/>
      <c r="CX3553" s="97"/>
    </row>
    <row r="3554" spans="70:102" s="96" customFormat="1">
      <c r="BR3554" s="110"/>
      <c r="CX3554" s="97"/>
    </row>
    <row r="3555" spans="70:102" s="96" customFormat="1">
      <c r="BR3555" s="110"/>
      <c r="CX3555" s="97"/>
    </row>
    <row r="3556" spans="70:102" s="96" customFormat="1">
      <c r="BR3556" s="110"/>
      <c r="CX3556" s="97"/>
    </row>
    <row r="3557" spans="70:102" s="96" customFormat="1">
      <c r="BR3557" s="110"/>
      <c r="CX3557" s="97"/>
    </row>
    <row r="3558" spans="70:102" s="96" customFormat="1">
      <c r="BR3558" s="110"/>
      <c r="CX3558" s="97"/>
    </row>
    <row r="3559" spans="70:102" s="96" customFormat="1">
      <c r="BR3559" s="110"/>
      <c r="CX3559" s="97"/>
    </row>
    <row r="3560" spans="70:102" s="96" customFormat="1">
      <c r="BR3560" s="110"/>
      <c r="CX3560" s="97"/>
    </row>
    <row r="3561" spans="70:102" s="96" customFormat="1">
      <c r="BR3561" s="110"/>
      <c r="CX3561" s="97"/>
    </row>
    <row r="3562" spans="70:102" s="96" customFormat="1">
      <c r="BR3562" s="110"/>
      <c r="CX3562" s="97"/>
    </row>
    <row r="3563" spans="70:102" s="96" customFormat="1">
      <c r="BR3563" s="110"/>
      <c r="CX3563" s="97"/>
    </row>
    <row r="3564" spans="70:102" s="96" customFormat="1">
      <c r="BR3564" s="110"/>
      <c r="CX3564" s="97"/>
    </row>
    <row r="3565" spans="70:102" s="96" customFormat="1">
      <c r="BR3565" s="110"/>
      <c r="CX3565" s="97"/>
    </row>
    <row r="3566" spans="70:102" s="96" customFormat="1">
      <c r="BR3566" s="110"/>
      <c r="CX3566" s="97"/>
    </row>
    <row r="3567" spans="70:102" s="96" customFormat="1">
      <c r="BR3567" s="110"/>
      <c r="CX3567" s="97"/>
    </row>
    <row r="3568" spans="70:102" s="96" customFormat="1">
      <c r="BR3568" s="110"/>
      <c r="CX3568" s="97"/>
    </row>
    <row r="3569" spans="70:102" s="96" customFormat="1">
      <c r="BR3569" s="110"/>
      <c r="CX3569" s="97"/>
    </row>
    <row r="3570" spans="70:102" s="96" customFormat="1">
      <c r="BR3570" s="110"/>
      <c r="CX3570" s="97"/>
    </row>
    <row r="3571" spans="70:102" s="96" customFormat="1">
      <c r="BR3571" s="110"/>
      <c r="CX3571" s="97"/>
    </row>
    <row r="3572" spans="70:102" s="96" customFormat="1">
      <c r="BR3572" s="110"/>
      <c r="CX3572" s="97"/>
    </row>
    <row r="3573" spans="70:102" s="96" customFormat="1">
      <c r="BR3573" s="110"/>
      <c r="CX3573" s="97"/>
    </row>
    <row r="3574" spans="70:102" s="96" customFormat="1">
      <c r="BR3574" s="110"/>
      <c r="CX3574" s="97"/>
    </row>
    <row r="3575" spans="70:102" s="96" customFormat="1">
      <c r="BR3575" s="110"/>
      <c r="CX3575" s="97"/>
    </row>
    <row r="3576" spans="70:102" s="96" customFormat="1">
      <c r="BR3576" s="110"/>
      <c r="CX3576" s="97"/>
    </row>
    <row r="3577" spans="70:102" s="96" customFormat="1">
      <c r="BR3577" s="110"/>
      <c r="CX3577" s="97"/>
    </row>
    <row r="3578" spans="70:102" s="96" customFormat="1">
      <c r="BR3578" s="110"/>
      <c r="CX3578" s="97"/>
    </row>
    <row r="3579" spans="70:102" s="96" customFormat="1">
      <c r="BR3579" s="110"/>
      <c r="CX3579" s="97"/>
    </row>
    <row r="3580" spans="70:102" s="96" customFormat="1">
      <c r="BR3580" s="110"/>
      <c r="CX3580" s="97"/>
    </row>
    <row r="3581" spans="70:102" s="96" customFormat="1">
      <c r="BR3581" s="110"/>
      <c r="CX3581" s="97"/>
    </row>
    <row r="3582" spans="70:102" s="96" customFormat="1">
      <c r="BR3582" s="110"/>
      <c r="CX3582" s="97"/>
    </row>
    <row r="3583" spans="70:102" s="96" customFormat="1">
      <c r="BR3583" s="110"/>
      <c r="CX3583" s="97"/>
    </row>
    <row r="3584" spans="70:102" s="96" customFormat="1">
      <c r="BR3584" s="110"/>
      <c r="CX3584" s="97"/>
    </row>
    <row r="3585" spans="70:102" s="96" customFormat="1">
      <c r="BR3585" s="110"/>
      <c r="CX3585" s="97"/>
    </row>
    <row r="3586" spans="70:102" s="96" customFormat="1">
      <c r="BR3586" s="110"/>
      <c r="CX3586" s="97"/>
    </row>
    <row r="3587" spans="70:102" s="96" customFormat="1">
      <c r="BR3587" s="110"/>
      <c r="CX3587" s="97"/>
    </row>
    <row r="3588" spans="70:102" s="96" customFormat="1">
      <c r="BR3588" s="110"/>
      <c r="CX3588" s="97"/>
    </row>
    <row r="3589" spans="70:102" s="96" customFormat="1">
      <c r="BR3589" s="110"/>
      <c r="CX3589" s="97"/>
    </row>
    <row r="3590" spans="70:102" s="96" customFormat="1">
      <c r="BR3590" s="110"/>
      <c r="CX3590" s="97"/>
    </row>
    <row r="3591" spans="70:102" s="96" customFormat="1">
      <c r="BR3591" s="110"/>
      <c r="CX3591" s="97"/>
    </row>
    <row r="3592" spans="70:102" s="96" customFormat="1">
      <c r="BR3592" s="110"/>
      <c r="CX3592" s="97"/>
    </row>
    <row r="3593" spans="70:102" s="96" customFormat="1">
      <c r="BR3593" s="110"/>
      <c r="CX3593" s="97"/>
    </row>
    <row r="3594" spans="70:102" s="96" customFormat="1">
      <c r="BR3594" s="110"/>
      <c r="CX3594" s="97"/>
    </row>
    <row r="3595" spans="70:102" s="96" customFormat="1">
      <c r="BR3595" s="110"/>
      <c r="CX3595" s="97"/>
    </row>
    <row r="3596" spans="70:102" s="96" customFormat="1">
      <c r="BR3596" s="110"/>
      <c r="CX3596" s="97"/>
    </row>
    <row r="3597" spans="70:102" s="96" customFormat="1">
      <c r="BR3597" s="110"/>
      <c r="CX3597" s="97"/>
    </row>
    <row r="3598" spans="70:102" s="96" customFormat="1">
      <c r="BR3598" s="110"/>
      <c r="CX3598" s="97"/>
    </row>
    <row r="3599" spans="70:102" s="96" customFormat="1">
      <c r="BR3599" s="110"/>
      <c r="CX3599" s="97"/>
    </row>
    <row r="3600" spans="70:102" s="96" customFormat="1">
      <c r="BR3600" s="110"/>
      <c r="CX3600" s="97"/>
    </row>
    <row r="3601" spans="70:102" s="96" customFormat="1">
      <c r="BR3601" s="110"/>
      <c r="CX3601" s="97"/>
    </row>
    <row r="3602" spans="70:102" s="96" customFormat="1">
      <c r="BR3602" s="110"/>
      <c r="CX3602" s="97"/>
    </row>
    <row r="3603" spans="70:102" s="96" customFormat="1">
      <c r="BR3603" s="110"/>
      <c r="CX3603" s="97"/>
    </row>
    <row r="3604" spans="70:102" s="96" customFormat="1">
      <c r="BR3604" s="110"/>
      <c r="CX3604" s="97"/>
    </row>
    <row r="3605" spans="70:102" s="96" customFormat="1">
      <c r="BR3605" s="110"/>
      <c r="CX3605" s="97"/>
    </row>
    <row r="3606" spans="70:102" s="96" customFormat="1">
      <c r="BR3606" s="110"/>
      <c r="CX3606" s="97"/>
    </row>
    <row r="3607" spans="70:102" s="96" customFormat="1">
      <c r="BR3607" s="110"/>
      <c r="CX3607" s="97"/>
    </row>
    <row r="3608" spans="70:102" s="96" customFormat="1">
      <c r="BR3608" s="110"/>
      <c r="CX3608" s="97"/>
    </row>
    <row r="3609" spans="70:102" s="96" customFormat="1">
      <c r="BR3609" s="110"/>
      <c r="CX3609" s="97"/>
    </row>
    <row r="3610" spans="70:102" s="96" customFormat="1">
      <c r="BR3610" s="110"/>
      <c r="CX3610" s="97"/>
    </row>
    <row r="3611" spans="70:102" s="96" customFormat="1">
      <c r="BR3611" s="110"/>
      <c r="CX3611" s="97"/>
    </row>
    <row r="3612" spans="70:102" s="96" customFormat="1">
      <c r="BR3612" s="110"/>
      <c r="CX3612" s="97"/>
    </row>
    <row r="3613" spans="70:102" s="96" customFormat="1">
      <c r="BR3613" s="110"/>
      <c r="CX3613" s="97"/>
    </row>
    <row r="3614" spans="70:102" s="96" customFormat="1">
      <c r="BR3614" s="110"/>
      <c r="CX3614" s="97"/>
    </row>
    <row r="3615" spans="70:102" s="96" customFormat="1">
      <c r="BR3615" s="110"/>
      <c r="CX3615" s="97"/>
    </row>
    <row r="3616" spans="70:102" s="96" customFormat="1">
      <c r="BR3616" s="110"/>
      <c r="CX3616" s="97"/>
    </row>
    <row r="3617" spans="70:102" s="96" customFormat="1">
      <c r="BR3617" s="110"/>
      <c r="CX3617" s="97"/>
    </row>
    <row r="3618" spans="70:102" s="96" customFormat="1">
      <c r="BR3618" s="110"/>
      <c r="CX3618" s="97"/>
    </row>
    <row r="3619" spans="70:102" s="96" customFormat="1">
      <c r="BR3619" s="110"/>
      <c r="CX3619" s="97"/>
    </row>
    <row r="3620" spans="70:102" s="96" customFormat="1">
      <c r="BR3620" s="110"/>
      <c r="CX3620" s="97"/>
    </row>
    <row r="3621" spans="70:102" s="96" customFormat="1">
      <c r="BR3621" s="110"/>
      <c r="CX3621" s="97"/>
    </row>
    <row r="3622" spans="70:102" s="96" customFormat="1">
      <c r="BR3622" s="110"/>
      <c r="CX3622" s="97"/>
    </row>
    <row r="3623" spans="70:102" s="96" customFormat="1">
      <c r="BR3623" s="110"/>
      <c r="CX3623" s="97"/>
    </row>
    <row r="3624" spans="70:102" s="96" customFormat="1">
      <c r="BR3624" s="110"/>
      <c r="CX3624" s="97"/>
    </row>
    <row r="3625" spans="70:102" s="96" customFormat="1">
      <c r="BR3625" s="110"/>
      <c r="CX3625" s="97"/>
    </row>
    <row r="3626" spans="70:102" s="96" customFormat="1">
      <c r="BR3626" s="110"/>
      <c r="CX3626" s="97"/>
    </row>
    <row r="3627" spans="70:102" s="96" customFormat="1">
      <c r="BR3627" s="110"/>
      <c r="CX3627" s="97"/>
    </row>
    <row r="3628" spans="70:102" s="96" customFormat="1">
      <c r="BR3628" s="110"/>
      <c r="CX3628" s="97"/>
    </row>
    <row r="3629" spans="70:102" s="96" customFormat="1">
      <c r="BR3629" s="110"/>
      <c r="CX3629" s="97"/>
    </row>
    <row r="3630" spans="70:102" s="96" customFormat="1">
      <c r="BR3630" s="110"/>
      <c r="CX3630" s="97"/>
    </row>
    <row r="3631" spans="70:102" s="96" customFormat="1">
      <c r="BR3631" s="110"/>
      <c r="CX3631" s="97"/>
    </row>
    <row r="3632" spans="70:102" s="96" customFormat="1">
      <c r="BR3632" s="110"/>
      <c r="CX3632" s="97"/>
    </row>
    <row r="3633" spans="70:102" s="96" customFormat="1">
      <c r="BR3633" s="110"/>
      <c r="CX3633" s="97"/>
    </row>
    <row r="3634" spans="70:102" s="96" customFormat="1">
      <c r="BR3634" s="110"/>
      <c r="CX3634" s="97"/>
    </row>
    <row r="3635" spans="70:102" s="96" customFormat="1">
      <c r="BR3635" s="110"/>
      <c r="CX3635" s="97"/>
    </row>
    <row r="3636" spans="70:102" s="96" customFormat="1">
      <c r="BR3636" s="110"/>
      <c r="CX3636" s="97"/>
    </row>
    <row r="3637" spans="70:102" s="96" customFormat="1">
      <c r="BR3637" s="110"/>
      <c r="CX3637" s="97"/>
    </row>
    <row r="3638" spans="70:102" s="96" customFormat="1">
      <c r="BR3638" s="110"/>
      <c r="CX3638" s="97"/>
    </row>
    <row r="3639" spans="70:102" s="96" customFormat="1">
      <c r="BR3639" s="110"/>
      <c r="CX3639" s="97"/>
    </row>
    <row r="3640" spans="70:102" s="96" customFormat="1">
      <c r="BR3640" s="110"/>
      <c r="CX3640" s="97"/>
    </row>
    <row r="3641" spans="70:102" s="96" customFormat="1">
      <c r="BR3641" s="110"/>
      <c r="CX3641" s="97"/>
    </row>
    <row r="3642" spans="70:102" s="96" customFormat="1">
      <c r="BR3642" s="110"/>
      <c r="CX3642" s="97"/>
    </row>
    <row r="3643" spans="70:102" s="96" customFormat="1">
      <c r="BR3643" s="110"/>
      <c r="CX3643" s="97"/>
    </row>
    <row r="3644" spans="70:102" s="96" customFormat="1">
      <c r="BR3644" s="110"/>
      <c r="CX3644" s="97"/>
    </row>
    <row r="3645" spans="70:102" s="96" customFormat="1">
      <c r="BR3645" s="110"/>
      <c r="CX3645" s="97"/>
    </row>
    <row r="3646" spans="70:102" s="96" customFormat="1">
      <c r="BR3646" s="110"/>
      <c r="CX3646" s="97"/>
    </row>
    <row r="3647" spans="70:102" s="96" customFormat="1">
      <c r="BR3647" s="110"/>
      <c r="CX3647" s="97"/>
    </row>
    <row r="3648" spans="70:102" s="96" customFormat="1">
      <c r="BR3648" s="110"/>
      <c r="CX3648" s="97"/>
    </row>
    <row r="3649" spans="70:102" s="96" customFormat="1">
      <c r="BR3649" s="110"/>
      <c r="CX3649" s="97"/>
    </row>
    <row r="3650" spans="70:102" s="96" customFormat="1">
      <c r="BR3650" s="110"/>
      <c r="CX3650" s="97"/>
    </row>
    <row r="3651" spans="70:102" s="96" customFormat="1">
      <c r="BR3651" s="110"/>
      <c r="CX3651" s="97"/>
    </row>
    <row r="3652" spans="70:102" s="96" customFormat="1">
      <c r="BR3652" s="110"/>
      <c r="CX3652" s="97"/>
    </row>
    <row r="3653" spans="70:102" s="96" customFormat="1">
      <c r="BR3653" s="110"/>
      <c r="CX3653" s="97"/>
    </row>
    <row r="3654" spans="70:102" s="96" customFormat="1">
      <c r="BR3654" s="110"/>
      <c r="CX3654" s="97"/>
    </row>
    <row r="3655" spans="70:102" s="96" customFormat="1">
      <c r="BR3655" s="110"/>
      <c r="CX3655" s="97"/>
    </row>
    <row r="3656" spans="70:102" s="96" customFormat="1">
      <c r="BR3656" s="110"/>
      <c r="CX3656" s="97"/>
    </row>
    <row r="3657" spans="70:102" s="96" customFormat="1">
      <c r="BR3657" s="110"/>
      <c r="CX3657" s="97"/>
    </row>
    <row r="3658" spans="70:102" s="96" customFormat="1">
      <c r="BR3658" s="110"/>
      <c r="CX3658" s="97"/>
    </row>
    <row r="3659" spans="70:102" s="96" customFormat="1">
      <c r="BR3659" s="110"/>
      <c r="CX3659" s="97"/>
    </row>
    <row r="3660" spans="70:102" s="96" customFormat="1">
      <c r="BR3660" s="110"/>
      <c r="CX3660" s="97"/>
    </row>
    <row r="3661" spans="70:102" s="96" customFormat="1">
      <c r="BR3661" s="110"/>
      <c r="CX3661" s="97"/>
    </row>
    <row r="3662" spans="70:102" s="96" customFormat="1">
      <c r="BR3662" s="110"/>
      <c r="CX3662" s="97"/>
    </row>
    <row r="3663" spans="70:102" s="96" customFormat="1">
      <c r="BR3663" s="110"/>
      <c r="CX3663" s="97"/>
    </row>
    <row r="3664" spans="70:102" s="96" customFormat="1">
      <c r="BR3664" s="110"/>
      <c r="CX3664" s="97"/>
    </row>
    <row r="3665" spans="70:102" s="96" customFormat="1">
      <c r="BR3665" s="110"/>
      <c r="CX3665" s="97"/>
    </row>
    <row r="3666" spans="70:102" s="96" customFormat="1">
      <c r="BR3666" s="110"/>
      <c r="CX3666" s="97"/>
    </row>
    <row r="3667" spans="70:102" s="96" customFormat="1">
      <c r="BR3667" s="110"/>
      <c r="CX3667" s="97"/>
    </row>
    <row r="3668" spans="70:102" s="96" customFormat="1">
      <c r="BR3668" s="110"/>
      <c r="CX3668" s="97"/>
    </row>
    <row r="3669" spans="70:102" s="96" customFormat="1">
      <c r="BR3669" s="110"/>
      <c r="CX3669" s="97"/>
    </row>
    <row r="3670" spans="70:102" s="96" customFormat="1">
      <c r="BR3670" s="110"/>
      <c r="CX3670" s="97"/>
    </row>
    <row r="3671" spans="70:102" s="96" customFormat="1">
      <c r="BR3671" s="110"/>
      <c r="CX3671" s="97"/>
    </row>
    <row r="3672" spans="70:102" s="96" customFormat="1">
      <c r="BR3672" s="110"/>
      <c r="CX3672" s="97"/>
    </row>
    <row r="3673" spans="70:102" s="96" customFormat="1">
      <c r="BR3673" s="110"/>
      <c r="CX3673" s="97"/>
    </row>
    <row r="3674" spans="70:102" s="96" customFormat="1">
      <c r="BR3674" s="110"/>
      <c r="CX3674" s="97"/>
    </row>
    <row r="3675" spans="70:102" s="96" customFormat="1">
      <c r="BR3675" s="110"/>
      <c r="CX3675" s="97"/>
    </row>
    <row r="3676" spans="70:102" s="96" customFormat="1">
      <c r="BR3676" s="110"/>
      <c r="CX3676" s="97"/>
    </row>
    <row r="3677" spans="70:102" s="96" customFormat="1">
      <c r="BR3677" s="110"/>
      <c r="CX3677" s="97"/>
    </row>
    <row r="3678" spans="70:102" s="96" customFormat="1">
      <c r="BR3678" s="110"/>
      <c r="CX3678" s="97"/>
    </row>
    <row r="3679" spans="70:102" s="96" customFormat="1">
      <c r="BR3679" s="110"/>
      <c r="CX3679" s="97"/>
    </row>
    <row r="3680" spans="70:102" s="96" customFormat="1">
      <c r="BR3680" s="110"/>
      <c r="CX3680" s="97"/>
    </row>
    <row r="3681" spans="70:102" s="96" customFormat="1">
      <c r="BR3681" s="110"/>
      <c r="CX3681" s="97"/>
    </row>
    <row r="3682" spans="70:102" s="96" customFormat="1">
      <c r="BR3682" s="110"/>
      <c r="CX3682" s="97"/>
    </row>
    <row r="3683" spans="70:102" s="96" customFormat="1">
      <c r="BR3683" s="110"/>
      <c r="CX3683" s="97"/>
    </row>
    <row r="3684" spans="70:102" s="96" customFormat="1">
      <c r="BR3684" s="110"/>
      <c r="CX3684" s="97"/>
    </row>
    <row r="3685" spans="70:102" s="96" customFormat="1">
      <c r="BR3685" s="110"/>
      <c r="CX3685" s="97"/>
    </row>
    <row r="3686" spans="70:102" s="96" customFormat="1">
      <c r="BR3686" s="110"/>
      <c r="CX3686" s="97"/>
    </row>
    <row r="3687" spans="70:102" s="96" customFormat="1">
      <c r="BR3687" s="110"/>
      <c r="CX3687" s="97"/>
    </row>
    <row r="3688" spans="70:102" s="96" customFormat="1">
      <c r="BR3688" s="110"/>
      <c r="CX3688" s="97"/>
    </row>
    <row r="3689" spans="70:102" s="96" customFormat="1">
      <c r="BR3689" s="110"/>
      <c r="CX3689" s="97"/>
    </row>
    <row r="3690" spans="70:102" s="96" customFormat="1">
      <c r="BR3690" s="110"/>
      <c r="CX3690" s="97"/>
    </row>
    <row r="3691" spans="70:102" s="96" customFormat="1">
      <c r="BR3691" s="110"/>
      <c r="CX3691" s="97"/>
    </row>
    <row r="3692" spans="70:102" s="96" customFormat="1">
      <c r="BR3692" s="110"/>
      <c r="CX3692" s="97"/>
    </row>
    <row r="3693" spans="70:102" s="96" customFormat="1">
      <c r="BR3693" s="110"/>
      <c r="CX3693" s="97"/>
    </row>
    <row r="3694" spans="70:102" s="96" customFormat="1">
      <c r="BR3694" s="110"/>
      <c r="CX3694" s="97"/>
    </row>
    <row r="3695" spans="70:102" s="96" customFormat="1">
      <c r="BR3695" s="110"/>
      <c r="CX3695" s="97"/>
    </row>
    <row r="3696" spans="70:102" s="96" customFormat="1">
      <c r="BR3696" s="110"/>
      <c r="CX3696" s="97"/>
    </row>
    <row r="3697" spans="70:102" s="96" customFormat="1">
      <c r="BR3697" s="110"/>
      <c r="CX3697" s="97"/>
    </row>
    <row r="3698" spans="70:102" s="96" customFormat="1">
      <c r="BR3698" s="110"/>
      <c r="CX3698" s="97"/>
    </row>
    <row r="3699" spans="70:102" s="96" customFormat="1">
      <c r="BR3699" s="110"/>
      <c r="CX3699" s="97"/>
    </row>
    <row r="3700" spans="70:102" s="96" customFormat="1">
      <c r="BR3700" s="110"/>
      <c r="CX3700" s="97"/>
    </row>
    <row r="3701" spans="70:102" s="96" customFormat="1">
      <c r="BR3701" s="110"/>
      <c r="CX3701" s="97"/>
    </row>
    <row r="3702" spans="70:102" s="96" customFormat="1">
      <c r="BR3702" s="110"/>
      <c r="CX3702" s="97"/>
    </row>
    <row r="3703" spans="70:102" s="96" customFormat="1">
      <c r="BR3703" s="110"/>
      <c r="CX3703" s="97"/>
    </row>
    <row r="3704" spans="70:102" s="96" customFormat="1">
      <c r="BR3704" s="110"/>
      <c r="CX3704" s="97"/>
    </row>
    <row r="3705" spans="70:102" s="96" customFormat="1">
      <c r="BR3705" s="110"/>
      <c r="CX3705" s="97"/>
    </row>
    <row r="3706" spans="70:102" s="96" customFormat="1">
      <c r="BR3706" s="110"/>
      <c r="CX3706" s="97"/>
    </row>
    <row r="3707" spans="70:102" s="96" customFormat="1">
      <c r="BR3707" s="110"/>
      <c r="CX3707" s="97"/>
    </row>
    <row r="3708" spans="70:102" s="96" customFormat="1">
      <c r="BR3708" s="110"/>
      <c r="CX3708" s="97"/>
    </row>
    <row r="3709" spans="70:102" s="96" customFormat="1">
      <c r="BR3709" s="110"/>
      <c r="CX3709" s="97"/>
    </row>
    <row r="3710" spans="70:102" s="96" customFormat="1">
      <c r="BR3710" s="110"/>
      <c r="CX3710" s="97"/>
    </row>
    <row r="3711" spans="70:102" s="96" customFormat="1">
      <c r="BR3711" s="110"/>
      <c r="CX3711" s="97"/>
    </row>
    <row r="3712" spans="70:102" s="96" customFormat="1">
      <c r="BR3712" s="110"/>
      <c r="CX3712" s="97"/>
    </row>
    <row r="3713" spans="70:102" s="96" customFormat="1">
      <c r="BR3713" s="110"/>
      <c r="CX3713" s="97"/>
    </row>
    <row r="3714" spans="70:102" s="96" customFormat="1">
      <c r="BR3714" s="110"/>
      <c r="CX3714" s="97"/>
    </row>
    <row r="3715" spans="70:102" s="96" customFormat="1">
      <c r="BR3715" s="110"/>
      <c r="CX3715" s="97"/>
    </row>
    <row r="3716" spans="70:102" s="96" customFormat="1">
      <c r="BR3716" s="110"/>
      <c r="CX3716" s="97"/>
    </row>
    <row r="3717" spans="70:102" s="96" customFormat="1">
      <c r="BR3717" s="110"/>
      <c r="CX3717" s="97"/>
    </row>
    <row r="3718" spans="70:102" s="96" customFormat="1">
      <c r="BR3718" s="110"/>
      <c r="CX3718" s="97"/>
    </row>
    <row r="3719" spans="70:102" s="96" customFormat="1">
      <c r="BR3719" s="110"/>
      <c r="CX3719" s="97"/>
    </row>
    <row r="3720" spans="70:102" s="96" customFormat="1">
      <c r="BR3720" s="110"/>
      <c r="CX3720" s="97"/>
    </row>
    <row r="3721" spans="70:102" s="96" customFormat="1">
      <c r="BR3721" s="110"/>
      <c r="CX3721" s="97"/>
    </row>
    <row r="3722" spans="70:102" s="96" customFormat="1">
      <c r="BR3722" s="110"/>
      <c r="CX3722" s="97"/>
    </row>
    <row r="3723" spans="70:102" s="96" customFormat="1">
      <c r="BR3723" s="110"/>
      <c r="CX3723" s="97"/>
    </row>
    <row r="3724" spans="70:102" s="96" customFormat="1">
      <c r="BR3724" s="110"/>
      <c r="CX3724" s="97"/>
    </row>
    <row r="3725" spans="70:102" s="96" customFormat="1">
      <c r="BR3725" s="110"/>
      <c r="CX3725" s="97"/>
    </row>
    <row r="3726" spans="70:102" s="96" customFormat="1">
      <c r="BR3726" s="110"/>
      <c r="CX3726" s="97"/>
    </row>
    <row r="3727" spans="70:102" s="96" customFormat="1">
      <c r="BR3727" s="110"/>
      <c r="CX3727" s="97"/>
    </row>
    <row r="3728" spans="70:102" s="96" customFormat="1">
      <c r="BR3728" s="110"/>
      <c r="CX3728" s="97"/>
    </row>
    <row r="3729" spans="70:102" s="96" customFormat="1">
      <c r="BR3729" s="110"/>
      <c r="CX3729" s="97"/>
    </row>
    <row r="3730" spans="70:102" s="96" customFormat="1">
      <c r="BR3730" s="110"/>
      <c r="CX3730" s="97"/>
    </row>
    <row r="3731" spans="70:102" s="96" customFormat="1">
      <c r="BR3731" s="110"/>
      <c r="CX3731" s="97"/>
    </row>
    <row r="3732" spans="70:102" s="96" customFormat="1">
      <c r="BR3732" s="110"/>
      <c r="CX3732" s="97"/>
    </row>
    <row r="3733" spans="70:102" s="96" customFormat="1">
      <c r="BR3733" s="110"/>
      <c r="CX3733" s="97"/>
    </row>
    <row r="3734" spans="70:102" s="96" customFormat="1">
      <c r="BR3734" s="110"/>
      <c r="CX3734" s="97"/>
    </row>
    <row r="3735" spans="70:102" s="96" customFormat="1">
      <c r="BR3735" s="110"/>
      <c r="CX3735" s="97"/>
    </row>
    <row r="3736" spans="70:102" s="96" customFormat="1">
      <c r="BR3736" s="110"/>
      <c r="CX3736" s="97"/>
    </row>
    <row r="3737" spans="70:102" s="96" customFormat="1">
      <c r="BR3737" s="110"/>
      <c r="CX3737" s="97"/>
    </row>
    <row r="3738" spans="70:102" s="96" customFormat="1">
      <c r="BR3738" s="110"/>
      <c r="CX3738" s="97"/>
    </row>
    <row r="3739" spans="70:102" s="96" customFormat="1">
      <c r="BR3739" s="110"/>
      <c r="CX3739" s="97"/>
    </row>
    <row r="3740" spans="70:102" s="96" customFormat="1">
      <c r="BR3740" s="110"/>
      <c r="CX3740" s="97"/>
    </row>
    <row r="3741" spans="70:102" s="96" customFormat="1">
      <c r="BR3741" s="110"/>
      <c r="CX3741" s="97"/>
    </row>
    <row r="3742" spans="70:102" s="96" customFormat="1">
      <c r="BR3742" s="110"/>
      <c r="CX3742" s="97"/>
    </row>
    <row r="3743" spans="70:102" s="96" customFormat="1">
      <c r="BR3743" s="110"/>
      <c r="CX3743" s="97"/>
    </row>
    <row r="3744" spans="70:102" s="96" customFormat="1">
      <c r="BR3744" s="110"/>
      <c r="CX3744" s="97"/>
    </row>
    <row r="3745" spans="70:102" s="96" customFormat="1">
      <c r="BR3745" s="110"/>
      <c r="CX3745" s="97"/>
    </row>
    <row r="3746" spans="70:102" s="96" customFormat="1">
      <c r="BR3746" s="110"/>
      <c r="CX3746" s="97"/>
    </row>
    <row r="3747" spans="70:102" s="96" customFormat="1">
      <c r="BR3747" s="110"/>
      <c r="CX3747" s="97"/>
    </row>
    <row r="3748" spans="70:102" s="96" customFormat="1">
      <c r="BR3748" s="110"/>
      <c r="CX3748" s="97"/>
    </row>
    <row r="3749" spans="70:102" s="96" customFormat="1">
      <c r="BR3749" s="110"/>
      <c r="CX3749" s="97"/>
    </row>
    <row r="3750" spans="70:102" s="96" customFormat="1">
      <c r="BR3750" s="110"/>
      <c r="CX3750" s="97"/>
    </row>
    <row r="3751" spans="70:102" s="96" customFormat="1">
      <c r="BR3751" s="110"/>
      <c r="CX3751" s="97"/>
    </row>
    <row r="3752" spans="70:102" s="96" customFormat="1">
      <c r="BR3752" s="110"/>
      <c r="CX3752" s="97"/>
    </row>
    <row r="3753" spans="70:102" s="96" customFormat="1">
      <c r="BR3753" s="110"/>
      <c r="CX3753" s="97"/>
    </row>
    <row r="3754" spans="70:102" s="96" customFormat="1">
      <c r="BR3754" s="110"/>
      <c r="CX3754" s="97"/>
    </row>
    <row r="3755" spans="70:102" s="96" customFormat="1">
      <c r="BR3755" s="110"/>
      <c r="CX3755" s="97"/>
    </row>
    <row r="3756" spans="70:102" s="96" customFormat="1">
      <c r="BR3756" s="110"/>
      <c r="CX3756" s="97"/>
    </row>
    <row r="3757" spans="70:102" s="96" customFormat="1">
      <c r="BR3757" s="110"/>
      <c r="CX3757" s="97"/>
    </row>
    <row r="3758" spans="70:102" s="96" customFormat="1">
      <c r="BR3758" s="110"/>
      <c r="CX3758" s="97"/>
    </row>
    <row r="3759" spans="70:102" s="96" customFormat="1">
      <c r="BR3759" s="110"/>
      <c r="CX3759" s="97"/>
    </row>
    <row r="3760" spans="70:102" s="96" customFormat="1">
      <c r="BR3760" s="110"/>
      <c r="CX3760" s="97"/>
    </row>
    <row r="3761" spans="70:102" s="96" customFormat="1">
      <c r="BR3761" s="110"/>
      <c r="CX3761" s="97"/>
    </row>
    <row r="3762" spans="70:102" s="96" customFormat="1">
      <c r="BR3762" s="110"/>
      <c r="CX3762" s="97"/>
    </row>
    <row r="3763" spans="70:102" s="96" customFormat="1">
      <c r="BR3763" s="110"/>
      <c r="CX3763" s="97"/>
    </row>
    <row r="3764" spans="70:102" s="96" customFormat="1">
      <c r="BR3764" s="110"/>
      <c r="CX3764" s="97"/>
    </row>
    <row r="3765" spans="70:102" s="96" customFormat="1">
      <c r="BR3765" s="110"/>
      <c r="CX3765" s="97"/>
    </row>
    <row r="3766" spans="70:102" s="96" customFormat="1">
      <c r="BR3766" s="110"/>
      <c r="CX3766" s="97"/>
    </row>
    <row r="3767" spans="70:102" s="96" customFormat="1">
      <c r="BR3767" s="110"/>
      <c r="CX3767" s="97"/>
    </row>
    <row r="3768" spans="70:102" s="96" customFormat="1">
      <c r="BR3768" s="110"/>
      <c r="CX3768" s="97"/>
    </row>
    <row r="3769" spans="70:102" s="96" customFormat="1">
      <c r="BR3769" s="110"/>
      <c r="CX3769" s="97"/>
    </row>
    <row r="3770" spans="70:102" s="96" customFormat="1">
      <c r="BR3770" s="110"/>
      <c r="CX3770" s="97"/>
    </row>
    <row r="3771" spans="70:102" s="96" customFormat="1">
      <c r="BR3771" s="110"/>
      <c r="CX3771" s="97"/>
    </row>
    <row r="3772" spans="70:102" s="96" customFormat="1">
      <c r="BR3772" s="110"/>
      <c r="CX3772" s="97"/>
    </row>
    <row r="3773" spans="70:102" s="96" customFormat="1">
      <c r="BR3773" s="110"/>
      <c r="CX3773" s="97"/>
    </row>
    <row r="3774" spans="70:102" s="96" customFormat="1">
      <c r="BR3774" s="110"/>
      <c r="CX3774" s="97"/>
    </row>
    <row r="3775" spans="70:102" s="96" customFormat="1">
      <c r="BR3775" s="110"/>
      <c r="CX3775" s="97"/>
    </row>
    <row r="3776" spans="70:102" s="96" customFormat="1">
      <c r="BR3776" s="110"/>
      <c r="CX3776" s="97"/>
    </row>
    <row r="3777" spans="70:102" s="96" customFormat="1">
      <c r="BR3777" s="110"/>
      <c r="CX3777" s="97"/>
    </row>
    <row r="3778" spans="70:102" s="96" customFormat="1">
      <c r="BR3778" s="110"/>
      <c r="CX3778" s="97"/>
    </row>
    <row r="3779" spans="70:102" s="96" customFormat="1">
      <c r="BR3779" s="110"/>
      <c r="CX3779" s="97"/>
    </row>
    <row r="3780" spans="70:102" s="96" customFormat="1">
      <c r="BR3780" s="110"/>
      <c r="CX3780" s="97"/>
    </row>
    <row r="3781" spans="70:102" s="96" customFormat="1">
      <c r="BR3781" s="110"/>
      <c r="CX3781" s="97"/>
    </row>
    <row r="3782" spans="70:102" s="96" customFormat="1">
      <c r="BR3782" s="110"/>
      <c r="CX3782" s="97"/>
    </row>
    <row r="3783" spans="70:102" s="96" customFormat="1">
      <c r="BR3783" s="110"/>
      <c r="CX3783" s="97"/>
    </row>
    <row r="3784" spans="70:102" s="96" customFormat="1">
      <c r="BR3784" s="110"/>
      <c r="CX3784" s="97"/>
    </row>
    <row r="3785" spans="70:102" s="96" customFormat="1">
      <c r="BR3785" s="110"/>
      <c r="CX3785" s="97"/>
    </row>
    <row r="3786" spans="70:102" s="96" customFormat="1">
      <c r="BR3786" s="110"/>
      <c r="CX3786" s="97"/>
    </row>
    <row r="3787" spans="70:102" s="96" customFormat="1">
      <c r="BR3787" s="110"/>
      <c r="CX3787" s="97"/>
    </row>
    <row r="3788" spans="70:102" s="96" customFormat="1">
      <c r="BR3788" s="110"/>
      <c r="CX3788" s="97"/>
    </row>
    <row r="3789" spans="70:102" s="96" customFormat="1">
      <c r="BR3789" s="110"/>
      <c r="CX3789" s="97"/>
    </row>
    <row r="3790" spans="70:102" s="96" customFormat="1">
      <c r="BR3790" s="110"/>
      <c r="CX3790" s="97"/>
    </row>
    <row r="3791" spans="70:102" s="96" customFormat="1">
      <c r="BR3791" s="110"/>
      <c r="CX3791" s="97"/>
    </row>
    <row r="3792" spans="70:102" s="96" customFormat="1">
      <c r="BR3792" s="110"/>
      <c r="CX3792" s="97"/>
    </row>
    <row r="3793" spans="70:102" s="96" customFormat="1">
      <c r="BR3793" s="110"/>
      <c r="CX3793" s="97"/>
    </row>
    <row r="3794" spans="70:102" s="96" customFormat="1">
      <c r="BR3794" s="110"/>
      <c r="CX3794" s="97"/>
    </row>
    <row r="3795" spans="70:102" s="96" customFormat="1">
      <c r="BR3795" s="110"/>
      <c r="CX3795" s="97"/>
    </row>
    <row r="3796" spans="70:102" s="96" customFormat="1">
      <c r="BR3796" s="110"/>
      <c r="CX3796" s="97"/>
    </row>
    <row r="3797" spans="70:102" s="96" customFormat="1">
      <c r="BR3797" s="110"/>
      <c r="CX3797" s="97"/>
    </row>
    <row r="3798" spans="70:102" s="96" customFormat="1">
      <c r="BR3798" s="110"/>
      <c r="CX3798" s="97"/>
    </row>
    <row r="3799" spans="70:102" s="96" customFormat="1">
      <c r="BR3799" s="110"/>
      <c r="CX3799" s="97"/>
    </row>
    <row r="3800" spans="70:102" s="96" customFormat="1">
      <c r="BR3800" s="110"/>
      <c r="CX3800" s="97"/>
    </row>
    <row r="3801" spans="70:102" s="96" customFormat="1">
      <c r="BR3801" s="110"/>
      <c r="CX3801" s="97"/>
    </row>
    <row r="3802" spans="70:102" s="96" customFormat="1">
      <c r="BR3802" s="110"/>
      <c r="CX3802" s="97"/>
    </row>
    <row r="3803" spans="70:102" s="96" customFormat="1">
      <c r="BR3803" s="110"/>
      <c r="CX3803" s="97"/>
    </row>
    <row r="3804" spans="70:102" s="96" customFormat="1">
      <c r="BR3804" s="110"/>
      <c r="CX3804" s="97"/>
    </row>
    <row r="3805" spans="70:102" s="96" customFormat="1">
      <c r="BR3805" s="110"/>
      <c r="CX3805" s="97"/>
    </row>
    <row r="3806" spans="70:102" s="96" customFormat="1">
      <c r="BR3806" s="110"/>
      <c r="CX3806" s="97"/>
    </row>
    <row r="3807" spans="70:102" s="96" customFormat="1">
      <c r="BR3807" s="110"/>
      <c r="CX3807" s="97"/>
    </row>
    <row r="3808" spans="70:102" s="96" customFormat="1">
      <c r="BR3808" s="110"/>
      <c r="CX3808" s="97"/>
    </row>
    <row r="3809" spans="70:102" s="96" customFormat="1">
      <c r="BR3809" s="110"/>
      <c r="CX3809" s="97"/>
    </row>
    <row r="3810" spans="70:102" s="96" customFormat="1">
      <c r="BR3810" s="110"/>
      <c r="CX3810" s="97"/>
    </row>
    <row r="3811" spans="70:102" s="96" customFormat="1">
      <c r="BR3811" s="110"/>
      <c r="CX3811" s="97"/>
    </row>
    <row r="3812" spans="70:102" s="96" customFormat="1">
      <c r="BR3812" s="110"/>
      <c r="CX3812" s="97"/>
    </row>
    <row r="3813" spans="70:102" s="96" customFormat="1">
      <c r="BR3813" s="110"/>
      <c r="CX3813" s="97"/>
    </row>
    <row r="3814" spans="70:102" s="96" customFormat="1">
      <c r="BR3814" s="110"/>
      <c r="CX3814" s="97"/>
    </row>
    <row r="3815" spans="70:102" s="96" customFormat="1">
      <c r="BR3815" s="110"/>
      <c r="CX3815" s="97"/>
    </row>
    <row r="3816" spans="70:102" s="96" customFormat="1">
      <c r="BR3816" s="110"/>
      <c r="CX3816" s="97"/>
    </row>
    <row r="3817" spans="70:102" s="96" customFormat="1">
      <c r="BR3817" s="110"/>
      <c r="CX3817" s="97"/>
    </row>
    <row r="3818" spans="70:102" s="96" customFormat="1">
      <c r="BR3818" s="110"/>
      <c r="CX3818" s="97"/>
    </row>
    <row r="3819" spans="70:102" s="96" customFormat="1">
      <c r="BR3819" s="110"/>
      <c r="CX3819" s="97"/>
    </row>
    <row r="3820" spans="70:102" s="96" customFormat="1">
      <c r="BR3820" s="110"/>
      <c r="CX3820" s="97"/>
    </row>
    <row r="3821" spans="70:102" s="96" customFormat="1">
      <c r="BR3821" s="110"/>
      <c r="CX3821" s="97"/>
    </row>
    <row r="3822" spans="70:102" s="96" customFormat="1">
      <c r="BR3822" s="110"/>
      <c r="CX3822" s="97"/>
    </row>
    <row r="3823" spans="70:102" s="96" customFormat="1">
      <c r="BR3823" s="110"/>
      <c r="CX3823" s="97"/>
    </row>
    <row r="3824" spans="70:102" s="96" customFormat="1">
      <c r="BR3824" s="110"/>
      <c r="CX3824" s="97"/>
    </row>
    <row r="3825" spans="70:102" s="96" customFormat="1">
      <c r="BR3825" s="110"/>
      <c r="CX3825" s="97"/>
    </row>
    <row r="3826" spans="70:102" s="96" customFormat="1">
      <c r="BR3826" s="110"/>
      <c r="CX3826" s="97"/>
    </row>
    <row r="3827" spans="70:102" s="96" customFormat="1">
      <c r="BR3827" s="110"/>
      <c r="CX3827" s="97"/>
    </row>
    <row r="3828" spans="70:102" s="96" customFormat="1">
      <c r="BR3828" s="110"/>
      <c r="CX3828" s="97"/>
    </row>
    <row r="3829" spans="70:102" s="96" customFormat="1">
      <c r="BR3829" s="110"/>
      <c r="CX3829" s="97"/>
    </row>
    <row r="3830" spans="70:102" s="96" customFormat="1">
      <c r="BR3830" s="110"/>
      <c r="CX3830" s="97"/>
    </row>
    <row r="3831" spans="70:102" s="96" customFormat="1">
      <c r="BR3831" s="110"/>
      <c r="CX3831" s="97"/>
    </row>
    <row r="3832" spans="70:102" s="96" customFormat="1">
      <c r="BR3832" s="110"/>
      <c r="CX3832" s="97"/>
    </row>
    <row r="3833" spans="70:102" s="96" customFormat="1">
      <c r="BR3833" s="110"/>
      <c r="CX3833" s="97"/>
    </row>
    <row r="3834" spans="70:102" s="96" customFormat="1">
      <c r="BR3834" s="110"/>
      <c r="CX3834" s="97"/>
    </row>
    <row r="3835" spans="70:102" s="96" customFormat="1">
      <c r="BR3835" s="110"/>
      <c r="CX3835" s="97"/>
    </row>
    <row r="3836" spans="70:102" s="96" customFormat="1">
      <c r="BR3836" s="110"/>
      <c r="CX3836" s="97"/>
    </row>
    <row r="3837" spans="70:102" s="96" customFormat="1">
      <c r="BR3837" s="110"/>
      <c r="CX3837" s="97"/>
    </row>
    <row r="3838" spans="70:102" s="96" customFormat="1">
      <c r="BR3838" s="110"/>
      <c r="CX3838" s="97"/>
    </row>
    <row r="3839" spans="70:102" s="96" customFormat="1">
      <c r="BR3839" s="110"/>
      <c r="CX3839" s="97"/>
    </row>
    <row r="3840" spans="70:102" s="96" customFormat="1">
      <c r="BR3840" s="110"/>
      <c r="CX3840" s="97"/>
    </row>
    <row r="3841" spans="70:102" s="96" customFormat="1">
      <c r="BR3841" s="110"/>
      <c r="CX3841" s="97"/>
    </row>
    <row r="3842" spans="70:102" s="96" customFormat="1">
      <c r="BR3842" s="110"/>
      <c r="CX3842" s="97"/>
    </row>
    <row r="3843" spans="70:102" s="96" customFormat="1">
      <c r="BR3843" s="110"/>
      <c r="CX3843" s="97"/>
    </row>
    <row r="3844" spans="70:102" s="96" customFormat="1">
      <c r="BR3844" s="110"/>
      <c r="CX3844" s="97"/>
    </row>
    <row r="3845" spans="70:102" s="96" customFormat="1">
      <c r="BR3845" s="110"/>
      <c r="CX3845" s="97"/>
    </row>
    <row r="3846" spans="70:102" s="96" customFormat="1">
      <c r="BR3846" s="110"/>
      <c r="CX3846" s="97"/>
    </row>
    <row r="3847" spans="70:102" s="96" customFormat="1">
      <c r="BR3847" s="110"/>
      <c r="CX3847" s="97"/>
    </row>
    <row r="3848" spans="70:102" s="96" customFormat="1">
      <c r="BR3848" s="110"/>
      <c r="CX3848" s="97"/>
    </row>
    <row r="3849" spans="70:102" s="96" customFormat="1">
      <c r="BR3849" s="110"/>
      <c r="CX3849" s="97"/>
    </row>
    <row r="3850" spans="70:102" s="96" customFormat="1">
      <c r="BR3850" s="110"/>
      <c r="CX3850" s="97"/>
    </row>
    <row r="3851" spans="70:102" s="96" customFormat="1">
      <c r="BR3851" s="110"/>
      <c r="CX3851" s="97"/>
    </row>
    <row r="3852" spans="70:102" s="96" customFormat="1">
      <c r="BR3852" s="110"/>
      <c r="CX3852" s="97"/>
    </row>
    <row r="3853" spans="70:102" s="96" customFormat="1">
      <c r="BR3853" s="110"/>
      <c r="CX3853" s="97"/>
    </row>
    <row r="3854" spans="70:102" s="96" customFormat="1">
      <c r="BR3854" s="110"/>
      <c r="CX3854" s="97"/>
    </row>
    <row r="3855" spans="70:102" s="96" customFormat="1">
      <c r="BR3855" s="110"/>
      <c r="CX3855" s="97"/>
    </row>
    <row r="3856" spans="70:102" s="96" customFormat="1">
      <c r="BR3856" s="110"/>
      <c r="CX3856" s="97"/>
    </row>
    <row r="3857" spans="70:102" s="96" customFormat="1">
      <c r="BR3857" s="110"/>
      <c r="CX3857" s="97"/>
    </row>
    <row r="3858" spans="70:102" s="96" customFormat="1">
      <c r="BR3858" s="110"/>
      <c r="CX3858" s="97"/>
    </row>
    <row r="3859" spans="70:102" s="96" customFormat="1">
      <c r="BR3859" s="110"/>
      <c r="CX3859" s="97"/>
    </row>
    <row r="3860" spans="70:102" s="96" customFormat="1">
      <c r="BR3860" s="110"/>
      <c r="CX3860" s="97"/>
    </row>
    <row r="3861" spans="70:102" s="96" customFormat="1">
      <c r="BR3861" s="110"/>
      <c r="CX3861" s="97"/>
    </row>
    <row r="3862" spans="70:102" s="96" customFormat="1">
      <c r="BR3862" s="110"/>
      <c r="CX3862" s="97"/>
    </row>
    <row r="3863" spans="70:102" s="96" customFormat="1">
      <c r="BR3863" s="110"/>
      <c r="CX3863" s="97"/>
    </row>
    <row r="3864" spans="70:102" s="96" customFormat="1">
      <c r="BR3864" s="110"/>
      <c r="CX3864" s="97"/>
    </row>
    <row r="3865" spans="70:102" s="96" customFormat="1">
      <c r="BR3865" s="110"/>
      <c r="CX3865" s="97"/>
    </row>
    <row r="3866" spans="70:102" s="96" customFormat="1">
      <c r="BR3866" s="110"/>
      <c r="CX3866" s="97"/>
    </row>
    <row r="3867" spans="70:102" s="96" customFormat="1">
      <c r="BR3867" s="110"/>
      <c r="CX3867" s="97"/>
    </row>
    <row r="3868" spans="70:102" s="96" customFormat="1">
      <c r="BR3868" s="110"/>
      <c r="CX3868" s="97"/>
    </row>
    <row r="3869" spans="70:102" s="96" customFormat="1">
      <c r="BR3869" s="110"/>
      <c r="CX3869" s="97"/>
    </row>
    <row r="3870" spans="70:102" s="96" customFormat="1">
      <c r="BR3870" s="110"/>
      <c r="CX3870" s="97"/>
    </row>
    <row r="3871" spans="70:102" s="96" customFormat="1">
      <c r="BR3871" s="110"/>
      <c r="CX3871" s="97"/>
    </row>
    <row r="3872" spans="70:102" s="96" customFormat="1">
      <c r="BR3872" s="110"/>
      <c r="CX3872" s="97"/>
    </row>
    <row r="3873" spans="70:102" s="96" customFormat="1">
      <c r="BR3873" s="110"/>
      <c r="CX3873" s="97"/>
    </row>
    <row r="3874" spans="70:102" s="96" customFormat="1">
      <c r="BR3874" s="110"/>
      <c r="CX3874" s="97"/>
    </row>
    <row r="3875" spans="70:102" s="96" customFormat="1">
      <c r="BR3875" s="110"/>
      <c r="CX3875" s="97"/>
    </row>
    <row r="3876" spans="70:102" s="96" customFormat="1">
      <c r="BR3876" s="110"/>
      <c r="CX3876" s="97"/>
    </row>
    <row r="3877" spans="70:102" s="96" customFormat="1">
      <c r="BR3877" s="110"/>
      <c r="CX3877" s="97"/>
    </row>
    <row r="3878" spans="70:102" s="96" customFormat="1">
      <c r="BR3878" s="110"/>
      <c r="CX3878" s="97"/>
    </row>
    <row r="3879" spans="70:102" s="96" customFormat="1">
      <c r="BR3879" s="110"/>
      <c r="CX3879" s="97"/>
    </row>
    <row r="3880" spans="70:102" s="96" customFormat="1">
      <c r="BR3880" s="110"/>
      <c r="CX3880" s="97"/>
    </row>
    <row r="3881" spans="70:102" s="96" customFormat="1">
      <c r="BR3881" s="110"/>
      <c r="CX3881" s="97"/>
    </row>
    <row r="3882" spans="70:102" s="96" customFormat="1">
      <c r="BR3882" s="110"/>
      <c r="CX3882" s="97"/>
    </row>
    <row r="3883" spans="70:102" s="96" customFormat="1">
      <c r="BR3883" s="110"/>
      <c r="CX3883" s="97"/>
    </row>
    <row r="3884" spans="70:102" s="96" customFormat="1">
      <c r="BR3884" s="110"/>
      <c r="CX3884" s="97"/>
    </row>
    <row r="3885" spans="70:102" s="96" customFormat="1">
      <c r="BR3885" s="110"/>
      <c r="CX3885" s="97"/>
    </row>
    <row r="3886" spans="70:102" s="96" customFormat="1">
      <c r="BR3886" s="110"/>
      <c r="CX3886" s="97"/>
    </row>
    <row r="3887" spans="70:102" s="96" customFormat="1">
      <c r="BR3887" s="110"/>
      <c r="CX3887" s="97"/>
    </row>
    <row r="3888" spans="70:102" s="96" customFormat="1">
      <c r="BR3888" s="110"/>
      <c r="CX3888" s="97"/>
    </row>
    <row r="3889" spans="70:102" s="96" customFormat="1">
      <c r="BR3889" s="110"/>
      <c r="CX3889" s="97"/>
    </row>
    <row r="3890" spans="70:102" s="96" customFormat="1">
      <c r="BR3890" s="110"/>
      <c r="CX3890" s="97"/>
    </row>
    <row r="3891" spans="70:102" s="96" customFormat="1">
      <c r="BR3891" s="110"/>
      <c r="CX3891" s="97"/>
    </row>
    <row r="3892" spans="70:102" s="96" customFormat="1">
      <c r="BR3892" s="110"/>
      <c r="CX3892" s="97"/>
    </row>
    <row r="3893" spans="70:102" s="96" customFormat="1">
      <c r="BR3893" s="110"/>
      <c r="CX3893" s="97"/>
    </row>
    <row r="3894" spans="70:102" s="96" customFormat="1">
      <c r="BR3894" s="110"/>
      <c r="CX3894" s="97"/>
    </row>
    <row r="3895" spans="70:102" s="96" customFormat="1">
      <c r="BR3895" s="110"/>
      <c r="CX3895" s="97"/>
    </row>
    <row r="3896" spans="70:102" s="96" customFormat="1">
      <c r="BR3896" s="110"/>
      <c r="CX3896" s="97"/>
    </row>
    <row r="3897" spans="70:102" s="96" customFormat="1">
      <c r="BR3897" s="110"/>
      <c r="CX3897" s="97"/>
    </row>
    <row r="3898" spans="70:102" s="96" customFormat="1">
      <c r="BR3898" s="110"/>
      <c r="CX3898" s="97"/>
    </row>
    <row r="3899" spans="70:102" s="96" customFormat="1">
      <c r="BR3899" s="110"/>
      <c r="CX3899" s="97"/>
    </row>
    <row r="3900" spans="70:102" s="96" customFormat="1">
      <c r="BR3900" s="110"/>
      <c r="CX3900" s="97"/>
    </row>
    <row r="3901" spans="70:102" s="96" customFormat="1">
      <c r="BR3901" s="110"/>
      <c r="CX3901" s="97"/>
    </row>
    <row r="3902" spans="70:102" s="96" customFormat="1">
      <c r="BR3902" s="110"/>
      <c r="CX3902" s="97"/>
    </row>
    <row r="3903" spans="70:102" s="96" customFormat="1">
      <c r="BR3903" s="110"/>
      <c r="CX3903" s="97"/>
    </row>
    <row r="3904" spans="70:102" s="96" customFormat="1">
      <c r="BR3904" s="110"/>
      <c r="CX3904" s="97"/>
    </row>
    <row r="3905" spans="70:102" s="96" customFormat="1">
      <c r="BR3905" s="110"/>
      <c r="CX3905" s="97"/>
    </row>
    <row r="3906" spans="70:102" s="96" customFormat="1">
      <c r="BR3906" s="110"/>
      <c r="CX3906" s="97"/>
    </row>
    <row r="3907" spans="70:102" s="96" customFormat="1">
      <c r="BR3907" s="110"/>
      <c r="CX3907" s="97"/>
    </row>
    <row r="3908" spans="70:102" s="96" customFormat="1">
      <c r="BR3908" s="110"/>
      <c r="CX3908" s="97"/>
    </row>
    <row r="3909" spans="70:102" s="96" customFormat="1">
      <c r="BR3909" s="110"/>
      <c r="CX3909" s="97"/>
    </row>
    <row r="3910" spans="70:102" s="96" customFormat="1">
      <c r="BR3910" s="110"/>
      <c r="CX3910" s="97"/>
    </row>
    <row r="3911" spans="70:102" s="96" customFormat="1">
      <c r="BR3911" s="110"/>
      <c r="CX3911" s="97"/>
    </row>
    <row r="3912" spans="70:102" s="96" customFormat="1">
      <c r="BR3912" s="110"/>
      <c r="CX3912" s="97"/>
    </row>
    <row r="3913" spans="70:102" s="96" customFormat="1">
      <c r="BR3913" s="110"/>
      <c r="CX3913" s="97"/>
    </row>
    <row r="3914" spans="70:102" s="96" customFormat="1">
      <c r="BR3914" s="110"/>
      <c r="CX3914" s="97"/>
    </row>
    <row r="3915" spans="70:102" s="96" customFormat="1">
      <c r="BR3915" s="110"/>
      <c r="CX3915" s="97"/>
    </row>
    <row r="3916" spans="70:102" s="96" customFormat="1">
      <c r="BR3916" s="110"/>
      <c r="CX3916" s="97"/>
    </row>
    <row r="3917" spans="70:102" s="96" customFormat="1">
      <c r="BR3917" s="110"/>
      <c r="CX3917" s="97"/>
    </row>
    <row r="3918" spans="70:102" s="96" customFormat="1">
      <c r="BR3918" s="110"/>
      <c r="CX3918" s="97"/>
    </row>
    <row r="3919" spans="70:102" s="96" customFormat="1">
      <c r="BR3919" s="110"/>
      <c r="CX3919" s="97"/>
    </row>
    <row r="3920" spans="70:102" s="96" customFormat="1">
      <c r="BR3920" s="110"/>
      <c r="CX3920" s="97"/>
    </row>
    <row r="3921" spans="70:102" s="96" customFormat="1">
      <c r="BR3921" s="110"/>
      <c r="CX3921" s="97"/>
    </row>
    <row r="3922" spans="70:102" s="96" customFormat="1">
      <c r="BR3922" s="110"/>
      <c r="CX3922" s="97"/>
    </row>
    <row r="3923" spans="70:102" s="96" customFormat="1">
      <c r="BR3923" s="110"/>
      <c r="CX3923" s="97"/>
    </row>
    <row r="3924" spans="70:102" s="96" customFormat="1">
      <c r="BR3924" s="110"/>
      <c r="CX3924" s="97"/>
    </row>
    <row r="3925" spans="70:102" s="96" customFormat="1">
      <c r="BR3925" s="110"/>
      <c r="CX3925" s="97"/>
    </row>
    <row r="3926" spans="70:102" s="96" customFormat="1">
      <c r="BR3926" s="110"/>
      <c r="CX3926" s="97"/>
    </row>
    <row r="3927" spans="70:102" s="96" customFormat="1">
      <c r="BR3927" s="110"/>
      <c r="CX3927" s="97"/>
    </row>
    <row r="3928" spans="70:102" s="96" customFormat="1">
      <c r="BR3928" s="110"/>
      <c r="CX3928" s="97"/>
    </row>
    <row r="3929" spans="70:102" s="96" customFormat="1">
      <c r="BR3929" s="110"/>
      <c r="CX3929" s="97"/>
    </row>
    <row r="3930" spans="70:102" s="96" customFormat="1">
      <c r="BR3930" s="110"/>
      <c r="CX3930" s="97"/>
    </row>
    <row r="3931" spans="70:102" s="96" customFormat="1">
      <c r="BR3931" s="110"/>
      <c r="CX3931" s="97"/>
    </row>
    <row r="3932" spans="70:102" s="96" customFormat="1">
      <c r="BR3932" s="110"/>
      <c r="CX3932" s="97"/>
    </row>
    <row r="3933" spans="70:102" s="96" customFormat="1">
      <c r="BR3933" s="110"/>
      <c r="CX3933" s="97"/>
    </row>
    <row r="3934" spans="70:102" s="96" customFormat="1">
      <c r="BR3934" s="110"/>
      <c r="CX3934" s="97"/>
    </row>
    <row r="3935" spans="70:102" s="96" customFormat="1">
      <c r="BR3935" s="110"/>
      <c r="CX3935" s="97"/>
    </row>
    <row r="3936" spans="70:102" s="96" customFormat="1">
      <c r="BR3936" s="110"/>
      <c r="CX3936" s="97"/>
    </row>
    <row r="3937" spans="70:102" s="96" customFormat="1">
      <c r="BR3937" s="110"/>
      <c r="CX3937" s="97"/>
    </row>
    <row r="3938" spans="70:102" s="96" customFormat="1">
      <c r="BR3938" s="110"/>
      <c r="CX3938" s="97"/>
    </row>
    <row r="3939" spans="70:102" s="96" customFormat="1">
      <c r="BR3939" s="110"/>
      <c r="CX3939" s="97"/>
    </row>
    <row r="3940" spans="70:102" s="96" customFormat="1">
      <c r="BR3940" s="110"/>
      <c r="CX3940" s="97"/>
    </row>
    <row r="3941" spans="70:102" s="96" customFormat="1">
      <c r="BR3941" s="110"/>
      <c r="CX3941" s="97"/>
    </row>
    <row r="3942" spans="70:102" s="96" customFormat="1">
      <c r="BR3942" s="110"/>
      <c r="CX3942" s="97"/>
    </row>
    <row r="3943" spans="70:102" s="96" customFormat="1">
      <c r="BR3943" s="110"/>
      <c r="CX3943" s="97"/>
    </row>
    <row r="3944" spans="70:102" s="96" customFormat="1">
      <c r="BR3944" s="110"/>
      <c r="CX3944" s="97"/>
    </row>
    <row r="3945" spans="70:102" s="96" customFormat="1">
      <c r="BR3945" s="110"/>
      <c r="CX3945" s="97"/>
    </row>
    <row r="3946" spans="70:102" s="96" customFormat="1">
      <c r="BR3946" s="110"/>
      <c r="CX3946" s="97"/>
    </row>
    <row r="3947" spans="70:102" s="96" customFormat="1">
      <c r="BR3947" s="110"/>
      <c r="CX3947" s="97"/>
    </row>
    <row r="3948" spans="70:102" s="96" customFormat="1">
      <c r="BR3948" s="110"/>
      <c r="CX3948" s="97"/>
    </row>
    <row r="3949" spans="70:102" s="96" customFormat="1">
      <c r="BR3949" s="110"/>
      <c r="CX3949" s="97"/>
    </row>
    <row r="3950" spans="70:102" s="96" customFormat="1">
      <c r="BR3950" s="110"/>
      <c r="CX3950" s="97"/>
    </row>
    <row r="3951" spans="70:102" s="96" customFormat="1">
      <c r="BR3951" s="110"/>
      <c r="CX3951" s="97"/>
    </row>
    <row r="3952" spans="70:102" s="96" customFormat="1">
      <c r="BR3952" s="110"/>
      <c r="CX3952" s="97"/>
    </row>
    <row r="3953" spans="70:102" s="96" customFormat="1">
      <c r="BR3953" s="110"/>
      <c r="CX3953" s="97"/>
    </row>
    <row r="3954" spans="70:102" s="96" customFormat="1">
      <c r="BR3954" s="110"/>
      <c r="CX3954" s="97"/>
    </row>
    <row r="3955" spans="70:102" s="96" customFormat="1">
      <c r="BR3955" s="110"/>
      <c r="CX3955" s="97"/>
    </row>
    <row r="3956" spans="70:102" s="96" customFormat="1">
      <c r="BR3956" s="110"/>
      <c r="CX3956" s="97"/>
    </row>
    <row r="3957" spans="70:102" s="96" customFormat="1">
      <c r="BR3957" s="110"/>
      <c r="CX3957" s="97"/>
    </row>
    <row r="3958" spans="70:102" s="96" customFormat="1">
      <c r="BR3958" s="110"/>
      <c r="CX3958" s="97"/>
    </row>
    <row r="3959" spans="70:102" s="96" customFormat="1">
      <c r="BR3959" s="110"/>
      <c r="CX3959" s="97"/>
    </row>
    <row r="3960" spans="70:102" s="96" customFormat="1">
      <c r="BR3960" s="110"/>
      <c r="CX3960" s="97"/>
    </row>
    <row r="3961" spans="70:102" s="96" customFormat="1">
      <c r="BR3961" s="110"/>
      <c r="CX3961" s="97"/>
    </row>
    <row r="3962" spans="70:102" s="96" customFormat="1">
      <c r="BR3962" s="110"/>
      <c r="CX3962" s="97"/>
    </row>
    <row r="3963" spans="70:102" s="96" customFormat="1">
      <c r="BR3963" s="110"/>
      <c r="CX3963" s="97"/>
    </row>
    <row r="3964" spans="70:102" s="96" customFormat="1">
      <c r="BR3964" s="110"/>
      <c r="CX3964" s="97"/>
    </row>
    <row r="3965" spans="70:102" s="96" customFormat="1">
      <c r="BR3965" s="110"/>
      <c r="CX3965" s="97"/>
    </row>
    <row r="3966" spans="70:102" s="96" customFormat="1">
      <c r="BR3966" s="110"/>
      <c r="CX3966" s="97"/>
    </row>
    <row r="3967" spans="70:102" s="96" customFormat="1">
      <c r="BR3967" s="110"/>
      <c r="CX3967" s="97"/>
    </row>
    <row r="3968" spans="70:102" s="96" customFormat="1">
      <c r="BR3968" s="110"/>
      <c r="CX3968" s="97"/>
    </row>
    <row r="3969" spans="70:102" s="96" customFormat="1">
      <c r="BR3969" s="110"/>
      <c r="CX3969" s="97"/>
    </row>
    <row r="3970" spans="70:102" s="96" customFormat="1">
      <c r="BR3970" s="110"/>
      <c r="CX3970" s="97"/>
    </row>
    <row r="3971" spans="70:102" s="96" customFormat="1">
      <c r="BR3971" s="110"/>
      <c r="CX3971" s="97"/>
    </row>
    <row r="3972" spans="70:102" s="96" customFormat="1">
      <c r="BR3972" s="110"/>
      <c r="CX3972" s="97"/>
    </row>
    <row r="3973" spans="70:102" s="96" customFormat="1">
      <c r="BR3973" s="110"/>
      <c r="CX3973" s="97"/>
    </row>
    <row r="3974" spans="70:102" s="96" customFormat="1">
      <c r="BR3974" s="110"/>
      <c r="CX3974" s="97"/>
    </row>
    <row r="3975" spans="70:102" s="96" customFormat="1">
      <c r="BR3975" s="110"/>
      <c r="CX3975" s="97"/>
    </row>
    <row r="3976" spans="70:102" s="96" customFormat="1">
      <c r="BR3976" s="110"/>
      <c r="CX3976" s="97"/>
    </row>
    <row r="3977" spans="70:102" s="96" customFormat="1">
      <c r="BR3977" s="110"/>
      <c r="CX3977" s="97"/>
    </row>
    <row r="3978" spans="70:102" s="96" customFormat="1">
      <c r="BR3978" s="110"/>
      <c r="CX3978" s="97"/>
    </row>
    <row r="3979" spans="70:102" s="96" customFormat="1">
      <c r="BR3979" s="110"/>
      <c r="CX3979" s="97"/>
    </row>
    <row r="3980" spans="70:102" s="96" customFormat="1">
      <c r="BR3980" s="110"/>
      <c r="CX3980" s="97"/>
    </row>
    <row r="3981" spans="70:102" s="96" customFormat="1">
      <c r="BR3981" s="110"/>
      <c r="CX3981" s="97"/>
    </row>
    <row r="3982" spans="70:102" s="96" customFormat="1">
      <c r="BR3982" s="110"/>
      <c r="CX3982" s="97"/>
    </row>
    <row r="3983" spans="70:102" s="96" customFormat="1">
      <c r="BR3983" s="110"/>
      <c r="CX3983" s="97"/>
    </row>
    <row r="3984" spans="70:102" s="96" customFormat="1">
      <c r="BR3984" s="110"/>
      <c r="CX3984" s="97"/>
    </row>
    <row r="3985" spans="70:102" s="96" customFormat="1">
      <c r="BR3985" s="110"/>
      <c r="CX3985" s="97"/>
    </row>
    <row r="3986" spans="70:102" s="96" customFormat="1">
      <c r="BR3986" s="110"/>
      <c r="CX3986" s="97"/>
    </row>
    <row r="3987" spans="70:102" s="96" customFormat="1">
      <c r="BR3987" s="110"/>
      <c r="CX3987" s="97"/>
    </row>
    <row r="3988" spans="70:102" s="96" customFormat="1">
      <c r="BR3988" s="110"/>
      <c r="CX3988" s="97"/>
    </row>
    <row r="3989" spans="70:102" s="96" customFormat="1">
      <c r="BR3989" s="110"/>
      <c r="CX3989" s="97"/>
    </row>
    <row r="3990" spans="70:102" s="96" customFormat="1">
      <c r="BR3990" s="110"/>
      <c r="CX3990" s="97"/>
    </row>
    <row r="3991" spans="70:102" s="96" customFormat="1">
      <c r="BR3991" s="110"/>
      <c r="CX3991" s="97"/>
    </row>
    <row r="3992" spans="70:102" s="96" customFormat="1">
      <c r="BR3992" s="110"/>
      <c r="CX3992" s="97"/>
    </row>
    <row r="3993" spans="70:102" s="96" customFormat="1">
      <c r="BR3993" s="110"/>
      <c r="CX3993" s="97"/>
    </row>
    <row r="3994" spans="70:102" s="96" customFormat="1">
      <c r="BR3994" s="110"/>
      <c r="CX3994" s="97"/>
    </row>
    <row r="3995" spans="70:102" s="96" customFormat="1">
      <c r="BR3995" s="110"/>
      <c r="CX3995" s="97"/>
    </row>
    <row r="3996" spans="70:102" s="96" customFormat="1">
      <c r="BR3996" s="110"/>
      <c r="CX3996" s="97"/>
    </row>
    <row r="3997" spans="70:102" s="96" customFormat="1">
      <c r="BR3997" s="110"/>
      <c r="CX3997" s="97"/>
    </row>
    <row r="3998" spans="70:102" s="96" customFormat="1">
      <c r="BR3998" s="110"/>
      <c r="CX3998" s="97"/>
    </row>
    <row r="3999" spans="70:102" s="96" customFormat="1">
      <c r="BR3999" s="110"/>
      <c r="CX3999" s="97"/>
    </row>
    <row r="4000" spans="70:102" s="96" customFormat="1">
      <c r="BR4000" s="110"/>
      <c r="CX4000" s="97"/>
    </row>
    <row r="4001" spans="70:102" s="96" customFormat="1">
      <c r="BR4001" s="110"/>
      <c r="CX4001" s="97"/>
    </row>
    <row r="4002" spans="70:102" s="96" customFormat="1">
      <c r="BR4002" s="110"/>
      <c r="CX4002" s="97"/>
    </row>
    <row r="4003" spans="70:102" s="96" customFormat="1">
      <c r="BR4003" s="110"/>
      <c r="CX4003" s="97"/>
    </row>
    <row r="4004" spans="70:102" s="96" customFormat="1">
      <c r="BR4004" s="110"/>
      <c r="CX4004" s="97"/>
    </row>
    <row r="4005" spans="70:102" s="96" customFormat="1">
      <c r="BR4005" s="110"/>
      <c r="CX4005" s="97"/>
    </row>
    <row r="4006" spans="70:102" s="96" customFormat="1">
      <c r="BR4006" s="110"/>
      <c r="CX4006" s="97"/>
    </row>
    <row r="4007" spans="70:102" s="96" customFormat="1">
      <c r="BR4007" s="110"/>
      <c r="CX4007" s="97"/>
    </row>
    <row r="4008" spans="70:102" s="96" customFormat="1">
      <c r="BR4008" s="110"/>
      <c r="CX4008" s="97"/>
    </row>
    <row r="4009" spans="70:102" s="96" customFormat="1">
      <c r="BR4009" s="110"/>
      <c r="CX4009" s="97"/>
    </row>
    <row r="4010" spans="70:102" s="96" customFormat="1">
      <c r="BR4010" s="110"/>
      <c r="CX4010" s="97"/>
    </row>
    <row r="4011" spans="70:102" s="96" customFormat="1">
      <c r="BR4011" s="110"/>
      <c r="CX4011" s="97"/>
    </row>
    <row r="4012" spans="70:102" s="96" customFormat="1">
      <c r="BR4012" s="110"/>
      <c r="CX4012" s="97"/>
    </row>
    <row r="4013" spans="70:102" s="96" customFormat="1">
      <c r="BR4013" s="110"/>
      <c r="CX4013" s="97"/>
    </row>
    <row r="4014" spans="70:102" s="96" customFormat="1">
      <c r="BR4014" s="110"/>
      <c r="CX4014" s="97"/>
    </row>
    <row r="4015" spans="70:102" s="96" customFormat="1">
      <c r="BR4015" s="110"/>
      <c r="CX4015" s="97"/>
    </row>
    <row r="4016" spans="70:102" s="96" customFormat="1">
      <c r="BR4016" s="110"/>
      <c r="CX4016" s="97"/>
    </row>
    <row r="4017" spans="70:102" s="96" customFormat="1">
      <c r="BR4017" s="110"/>
      <c r="CX4017" s="97"/>
    </row>
    <row r="4018" spans="70:102" s="96" customFormat="1">
      <c r="BR4018" s="110"/>
      <c r="CX4018" s="97"/>
    </row>
    <row r="4019" spans="70:102" s="96" customFormat="1">
      <c r="BR4019" s="110"/>
      <c r="CX4019" s="97"/>
    </row>
    <row r="4020" spans="70:102" s="96" customFormat="1">
      <c r="BR4020" s="110"/>
      <c r="CX4020" s="97"/>
    </row>
    <row r="4021" spans="70:102" s="96" customFormat="1">
      <c r="BR4021" s="110"/>
      <c r="CX4021" s="97"/>
    </row>
    <row r="4022" spans="70:102" s="96" customFormat="1">
      <c r="BR4022" s="110"/>
      <c r="CX4022" s="97"/>
    </row>
    <row r="4023" spans="70:102" s="96" customFormat="1">
      <c r="BR4023" s="110"/>
      <c r="CX4023" s="97"/>
    </row>
    <row r="4024" spans="70:102" s="96" customFormat="1">
      <c r="BR4024" s="110"/>
      <c r="CX4024" s="97"/>
    </row>
    <row r="4025" spans="70:102" s="96" customFormat="1">
      <c r="BR4025" s="110"/>
      <c r="CX4025" s="97"/>
    </row>
    <row r="4026" spans="70:102" s="96" customFormat="1">
      <c r="BR4026" s="110"/>
      <c r="CX4026" s="97"/>
    </row>
    <row r="4027" spans="70:102" s="96" customFormat="1">
      <c r="BR4027" s="110"/>
      <c r="CX4027" s="97"/>
    </row>
    <row r="4028" spans="70:102" s="96" customFormat="1">
      <c r="BR4028" s="110"/>
      <c r="CX4028" s="97"/>
    </row>
    <row r="4029" spans="70:102" s="96" customFormat="1">
      <c r="BR4029" s="110"/>
      <c r="CX4029" s="97"/>
    </row>
    <row r="4030" spans="70:102" s="96" customFormat="1">
      <c r="BR4030" s="110"/>
      <c r="CX4030" s="97"/>
    </row>
    <row r="4031" spans="70:102" s="96" customFormat="1">
      <c r="BR4031" s="110"/>
      <c r="CX4031" s="97"/>
    </row>
    <row r="4032" spans="70:102" s="96" customFormat="1">
      <c r="BR4032" s="110"/>
      <c r="CX4032" s="97"/>
    </row>
    <row r="4033" spans="70:102" s="96" customFormat="1">
      <c r="BR4033" s="110"/>
      <c r="CX4033" s="97"/>
    </row>
    <row r="4034" spans="70:102" s="96" customFormat="1">
      <c r="BR4034" s="110"/>
      <c r="CX4034" s="97"/>
    </row>
    <row r="4035" spans="70:102" s="96" customFormat="1">
      <c r="BR4035" s="110"/>
      <c r="CX4035" s="97"/>
    </row>
    <row r="4036" spans="70:102" s="96" customFormat="1">
      <c r="BR4036" s="110"/>
      <c r="CX4036" s="97"/>
    </row>
    <row r="4037" spans="70:102" s="96" customFormat="1">
      <c r="BR4037" s="110"/>
      <c r="CX4037" s="97"/>
    </row>
    <row r="4038" spans="70:102" s="96" customFormat="1">
      <c r="BR4038" s="110"/>
      <c r="CX4038" s="97"/>
    </row>
    <row r="4039" spans="70:102" s="96" customFormat="1">
      <c r="BR4039" s="110"/>
      <c r="CX4039" s="97"/>
    </row>
    <row r="4040" spans="70:102" s="96" customFormat="1">
      <c r="BR4040" s="110"/>
      <c r="CX4040" s="97"/>
    </row>
    <row r="4041" spans="70:102" s="96" customFormat="1">
      <c r="BR4041" s="110"/>
      <c r="CX4041" s="97"/>
    </row>
    <row r="4042" spans="70:102" s="96" customFormat="1">
      <c r="BR4042" s="110"/>
      <c r="CX4042" s="97"/>
    </row>
    <row r="4043" spans="70:102" s="96" customFormat="1">
      <c r="BR4043" s="110"/>
      <c r="CX4043" s="97"/>
    </row>
    <row r="4044" spans="70:102" s="96" customFormat="1">
      <c r="BR4044" s="110"/>
      <c r="CX4044" s="97"/>
    </row>
    <row r="4045" spans="70:102" s="96" customFormat="1">
      <c r="BR4045" s="110"/>
      <c r="CX4045" s="97"/>
    </row>
    <row r="4046" spans="70:102" s="96" customFormat="1">
      <c r="BR4046" s="110"/>
      <c r="CX4046" s="97"/>
    </row>
    <row r="4047" spans="70:102" s="96" customFormat="1">
      <c r="BR4047" s="110"/>
      <c r="CX4047" s="97"/>
    </row>
    <row r="4048" spans="70:102" s="96" customFormat="1">
      <c r="BR4048" s="110"/>
      <c r="CX4048" s="97"/>
    </row>
    <row r="4049" spans="70:102" s="96" customFormat="1">
      <c r="BR4049" s="110"/>
      <c r="CX4049" s="97"/>
    </row>
    <row r="4050" spans="70:102" s="96" customFormat="1">
      <c r="BR4050" s="110"/>
      <c r="CX4050" s="97"/>
    </row>
    <row r="4051" spans="70:102" s="96" customFormat="1">
      <c r="BR4051" s="110"/>
      <c r="CX4051" s="97"/>
    </row>
    <row r="4052" spans="70:102" s="96" customFormat="1">
      <c r="BR4052" s="110"/>
      <c r="CX4052" s="97"/>
    </row>
    <row r="4053" spans="70:102" s="96" customFormat="1">
      <c r="BR4053" s="110"/>
      <c r="CX4053" s="97"/>
    </row>
    <row r="4054" spans="70:102" s="96" customFormat="1">
      <c r="BR4054" s="110"/>
      <c r="CX4054" s="97"/>
    </row>
    <row r="4055" spans="70:102" s="96" customFormat="1">
      <c r="BR4055" s="110"/>
      <c r="CX4055" s="97"/>
    </row>
    <row r="4056" spans="70:102" s="96" customFormat="1">
      <c r="BR4056" s="110"/>
      <c r="CX4056" s="97"/>
    </row>
    <row r="4057" spans="70:102" s="96" customFormat="1">
      <c r="BR4057" s="110"/>
      <c r="CX4057" s="97"/>
    </row>
    <row r="4058" spans="70:102" s="96" customFormat="1">
      <c r="BR4058" s="110"/>
      <c r="CX4058" s="97"/>
    </row>
    <row r="4059" spans="70:102" s="96" customFormat="1">
      <c r="BR4059" s="110"/>
      <c r="CX4059" s="97"/>
    </row>
    <row r="4060" spans="70:102" s="96" customFormat="1">
      <c r="BR4060" s="110"/>
      <c r="CX4060" s="97"/>
    </row>
    <row r="4061" spans="70:102" s="96" customFormat="1">
      <c r="BR4061" s="110"/>
      <c r="CX4061" s="97"/>
    </row>
    <row r="4062" spans="70:102" s="96" customFormat="1">
      <c r="BR4062" s="110"/>
      <c r="CX4062" s="97"/>
    </row>
    <row r="4063" spans="70:102" s="96" customFormat="1">
      <c r="BR4063" s="110"/>
      <c r="CX4063" s="97"/>
    </row>
    <row r="4064" spans="70:102" s="96" customFormat="1">
      <c r="BR4064" s="110"/>
      <c r="CX4064" s="97"/>
    </row>
    <row r="4065" spans="70:102" s="96" customFormat="1">
      <c r="BR4065" s="110"/>
      <c r="CX4065" s="97"/>
    </row>
    <row r="4066" spans="70:102" s="96" customFormat="1">
      <c r="BR4066" s="110"/>
      <c r="CX4066" s="97"/>
    </row>
    <row r="4067" spans="70:102" s="96" customFormat="1">
      <c r="BR4067" s="110"/>
      <c r="CX4067" s="97"/>
    </row>
    <row r="4068" spans="70:102" s="96" customFormat="1">
      <c r="BR4068" s="110"/>
      <c r="CX4068" s="97"/>
    </row>
    <row r="4069" spans="70:102" s="96" customFormat="1">
      <c r="BR4069" s="110"/>
      <c r="CX4069" s="97"/>
    </row>
    <row r="4070" spans="70:102" s="96" customFormat="1">
      <c r="BR4070" s="110"/>
      <c r="CX4070" s="97"/>
    </row>
    <row r="4071" spans="70:102" s="96" customFormat="1">
      <c r="BR4071" s="110"/>
      <c r="CX4071" s="97"/>
    </row>
    <row r="4072" spans="70:102" s="96" customFormat="1">
      <c r="BR4072" s="110"/>
      <c r="CX4072" s="97"/>
    </row>
    <row r="4073" spans="70:102" s="96" customFormat="1">
      <c r="BR4073" s="110"/>
      <c r="CX4073" s="97"/>
    </row>
    <row r="4074" spans="70:102" s="96" customFormat="1">
      <c r="BR4074" s="110"/>
      <c r="CX4074" s="97"/>
    </row>
    <row r="4075" spans="70:102" s="96" customFormat="1">
      <c r="BR4075" s="110"/>
      <c r="CX4075" s="97"/>
    </row>
    <row r="4076" spans="70:102" s="96" customFormat="1">
      <c r="BR4076" s="110"/>
      <c r="CX4076" s="97"/>
    </row>
    <row r="4077" spans="70:102" s="96" customFormat="1">
      <c r="BR4077" s="110"/>
      <c r="CX4077" s="97"/>
    </row>
    <row r="4078" spans="70:102" s="96" customFormat="1">
      <c r="BR4078" s="110"/>
      <c r="CX4078" s="97"/>
    </row>
    <row r="4079" spans="70:102" s="96" customFormat="1">
      <c r="BR4079" s="110"/>
      <c r="CX4079" s="97"/>
    </row>
    <row r="4080" spans="70:102" s="96" customFormat="1">
      <c r="BR4080" s="110"/>
      <c r="CX4080" s="97"/>
    </row>
    <row r="4081" spans="70:102" s="96" customFormat="1">
      <c r="BR4081" s="110"/>
      <c r="CX4081" s="97"/>
    </row>
    <row r="4082" spans="70:102" s="96" customFormat="1">
      <c r="BR4082" s="110"/>
      <c r="CX4082" s="97"/>
    </row>
    <row r="4083" spans="70:102" s="96" customFormat="1">
      <c r="BR4083" s="110"/>
      <c r="CX4083" s="97"/>
    </row>
    <row r="4084" spans="70:102" s="96" customFormat="1">
      <c r="BR4084" s="110"/>
      <c r="CX4084" s="97"/>
    </row>
    <row r="4085" spans="70:102" s="96" customFormat="1">
      <c r="BR4085" s="110"/>
      <c r="CX4085" s="97"/>
    </row>
    <row r="4086" spans="70:102" s="96" customFormat="1">
      <c r="BR4086" s="110"/>
      <c r="CX4086" s="97"/>
    </row>
    <row r="4087" spans="70:102" s="96" customFormat="1">
      <c r="BR4087" s="110"/>
      <c r="CX4087" s="97"/>
    </row>
    <row r="4088" spans="70:102" s="96" customFormat="1">
      <c r="BR4088" s="110"/>
      <c r="CX4088" s="97"/>
    </row>
    <row r="4089" spans="70:102" s="96" customFormat="1">
      <c r="BR4089" s="110"/>
      <c r="CX4089" s="97"/>
    </row>
    <row r="4090" spans="70:102" s="96" customFormat="1">
      <c r="BR4090" s="110"/>
      <c r="CX4090" s="97"/>
    </row>
    <row r="4091" spans="70:102" s="96" customFormat="1">
      <c r="BR4091" s="110"/>
      <c r="CX4091" s="97"/>
    </row>
    <row r="4092" spans="70:102" s="96" customFormat="1">
      <c r="BR4092" s="110"/>
      <c r="CX4092" s="97"/>
    </row>
    <row r="4093" spans="70:102" s="96" customFormat="1">
      <c r="BR4093" s="110"/>
      <c r="CX4093" s="97"/>
    </row>
    <row r="4094" spans="70:102" s="96" customFormat="1">
      <c r="BR4094" s="110"/>
      <c r="CX4094" s="97"/>
    </row>
    <row r="4095" spans="70:102" s="96" customFormat="1">
      <c r="BR4095" s="110"/>
      <c r="CX4095" s="97"/>
    </row>
    <row r="4096" spans="70:102" s="96" customFormat="1">
      <c r="BR4096" s="110"/>
      <c r="CX4096" s="97"/>
    </row>
    <row r="4097" spans="70:102" s="96" customFormat="1">
      <c r="BR4097" s="110"/>
      <c r="CX4097" s="97"/>
    </row>
    <row r="4098" spans="70:102" s="96" customFormat="1">
      <c r="BR4098" s="110"/>
      <c r="CX4098" s="97"/>
    </row>
    <row r="4099" spans="70:102" s="96" customFormat="1">
      <c r="BR4099" s="110"/>
      <c r="CX4099" s="97"/>
    </row>
    <row r="4100" spans="70:102" s="96" customFormat="1">
      <c r="BR4100" s="110"/>
      <c r="CX4100" s="97"/>
    </row>
    <row r="4101" spans="70:102" s="96" customFormat="1">
      <c r="BR4101" s="110"/>
      <c r="CX4101" s="97"/>
    </row>
    <row r="4102" spans="70:102" s="96" customFormat="1">
      <c r="BR4102" s="110"/>
      <c r="CX4102" s="97"/>
    </row>
    <row r="4103" spans="70:102" s="96" customFormat="1">
      <c r="BR4103" s="110"/>
      <c r="CX4103" s="97"/>
    </row>
    <row r="4104" spans="70:102" s="96" customFormat="1">
      <c r="BR4104" s="110"/>
      <c r="CX4104" s="97"/>
    </row>
    <row r="4105" spans="70:102" s="96" customFormat="1">
      <c r="BR4105" s="110"/>
      <c r="CX4105" s="97"/>
    </row>
    <row r="4106" spans="70:102" s="96" customFormat="1">
      <c r="BR4106" s="110"/>
      <c r="CX4106" s="97"/>
    </row>
    <row r="4107" spans="70:102" s="96" customFormat="1">
      <c r="BR4107" s="110"/>
      <c r="CX4107" s="97"/>
    </row>
    <row r="4108" spans="70:102" s="96" customFormat="1">
      <c r="BR4108" s="110"/>
      <c r="CX4108" s="97"/>
    </row>
    <row r="4109" spans="70:102" s="96" customFormat="1">
      <c r="BR4109" s="110"/>
      <c r="CX4109" s="97"/>
    </row>
    <row r="4110" spans="70:102" s="96" customFormat="1">
      <c r="BR4110" s="110"/>
      <c r="CX4110" s="97"/>
    </row>
    <row r="4111" spans="70:102" s="96" customFormat="1">
      <c r="BR4111" s="110"/>
      <c r="CX4111" s="97"/>
    </row>
    <row r="4112" spans="70:102" s="96" customFormat="1">
      <c r="BR4112" s="110"/>
      <c r="CX4112" s="97"/>
    </row>
    <row r="4113" spans="70:102" s="96" customFormat="1">
      <c r="BR4113" s="110"/>
      <c r="CX4113" s="97"/>
    </row>
    <row r="4114" spans="70:102" s="96" customFormat="1">
      <c r="BR4114" s="110"/>
      <c r="CX4114" s="97"/>
    </row>
    <row r="4115" spans="70:102" s="96" customFormat="1">
      <c r="BR4115" s="110"/>
      <c r="CX4115" s="97"/>
    </row>
    <row r="4116" spans="70:102" s="96" customFormat="1">
      <c r="BR4116" s="110"/>
      <c r="CX4116" s="97"/>
    </row>
    <row r="4117" spans="70:102" s="96" customFormat="1">
      <c r="BR4117" s="110"/>
      <c r="CX4117" s="97"/>
    </row>
    <row r="4118" spans="70:102" s="96" customFormat="1">
      <c r="BR4118" s="110"/>
      <c r="CX4118" s="97"/>
    </row>
    <row r="4119" spans="70:102" s="96" customFormat="1">
      <c r="BR4119" s="110"/>
      <c r="CX4119" s="97"/>
    </row>
    <row r="4120" spans="70:102" s="96" customFormat="1">
      <c r="BR4120" s="110"/>
      <c r="CX4120" s="97"/>
    </row>
    <row r="4121" spans="70:102" s="96" customFormat="1">
      <c r="BR4121" s="110"/>
      <c r="CX4121" s="97"/>
    </row>
    <row r="4122" spans="70:102" s="96" customFormat="1">
      <c r="BR4122" s="110"/>
      <c r="CX4122" s="97"/>
    </row>
    <row r="4123" spans="70:102" s="96" customFormat="1">
      <c r="BR4123" s="110"/>
      <c r="CX4123" s="97"/>
    </row>
    <row r="4124" spans="70:102" s="96" customFormat="1">
      <c r="BR4124" s="110"/>
      <c r="CX4124" s="97"/>
    </row>
    <row r="4125" spans="70:102" s="96" customFormat="1">
      <c r="BR4125" s="110"/>
      <c r="CX4125" s="97"/>
    </row>
    <row r="4126" spans="70:102" s="96" customFormat="1">
      <c r="BR4126" s="110"/>
      <c r="CX4126" s="97"/>
    </row>
    <row r="4127" spans="70:102" s="96" customFormat="1">
      <c r="BR4127" s="110"/>
      <c r="CX4127" s="97"/>
    </row>
    <row r="4128" spans="70:102" s="96" customFormat="1">
      <c r="BR4128" s="110"/>
      <c r="CX4128" s="97"/>
    </row>
    <row r="4129" spans="70:102" s="96" customFormat="1">
      <c r="BR4129" s="110"/>
      <c r="CX4129" s="97"/>
    </row>
    <row r="4130" spans="70:102" s="96" customFormat="1">
      <c r="BR4130" s="110"/>
      <c r="CX4130" s="97"/>
    </row>
    <row r="4131" spans="70:102" s="96" customFormat="1">
      <c r="BR4131" s="110"/>
      <c r="CX4131" s="97"/>
    </row>
    <row r="4132" spans="70:102" s="96" customFormat="1">
      <c r="BR4132" s="110"/>
      <c r="CX4132" s="97"/>
    </row>
    <row r="4133" spans="70:102" s="96" customFormat="1">
      <c r="BR4133" s="110"/>
      <c r="CX4133" s="97"/>
    </row>
    <row r="4134" spans="70:102" s="96" customFormat="1">
      <c r="BR4134" s="110"/>
      <c r="CX4134" s="97"/>
    </row>
    <row r="4135" spans="70:102" s="96" customFormat="1">
      <c r="BR4135" s="110"/>
      <c r="CX4135" s="97"/>
    </row>
    <row r="4136" spans="70:102" s="96" customFormat="1">
      <c r="BR4136" s="110"/>
      <c r="CX4136" s="97"/>
    </row>
    <row r="4137" spans="70:102" s="96" customFormat="1">
      <c r="BR4137" s="110"/>
      <c r="CX4137" s="97"/>
    </row>
    <row r="4138" spans="70:102" s="96" customFormat="1">
      <c r="BR4138" s="110"/>
      <c r="CX4138" s="97"/>
    </row>
    <row r="4139" spans="70:102" s="96" customFormat="1">
      <c r="BR4139" s="110"/>
      <c r="CX4139" s="97"/>
    </row>
    <row r="4140" spans="70:102" s="96" customFormat="1">
      <c r="BR4140" s="110"/>
      <c r="CX4140" s="97"/>
    </row>
    <row r="4141" spans="70:102" s="96" customFormat="1">
      <c r="BR4141" s="110"/>
      <c r="CX4141" s="97"/>
    </row>
    <row r="4142" spans="70:102" s="96" customFormat="1">
      <c r="BR4142" s="110"/>
      <c r="CX4142" s="97"/>
    </row>
    <row r="4143" spans="70:102" s="96" customFormat="1">
      <c r="BR4143" s="110"/>
      <c r="CX4143" s="97"/>
    </row>
    <row r="4144" spans="70:102" s="96" customFormat="1">
      <c r="BR4144" s="110"/>
      <c r="CX4144" s="97"/>
    </row>
    <row r="4145" spans="70:102" s="96" customFormat="1">
      <c r="BR4145" s="110"/>
      <c r="CX4145" s="97"/>
    </row>
    <row r="4146" spans="70:102" s="96" customFormat="1">
      <c r="BR4146" s="110"/>
      <c r="CX4146" s="97"/>
    </row>
    <row r="4147" spans="70:102" s="96" customFormat="1">
      <c r="BR4147" s="110"/>
      <c r="CX4147" s="97"/>
    </row>
    <row r="4148" spans="70:102" s="96" customFormat="1">
      <c r="BR4148" s="110"/>
      <c r="CX4148" s="97"/>
    </row>
    <row r="4149" spans="70:102" s="96" customFormat="1">
      <c r="BR4149" s="110"/>
      <c r="CX4149" s="97"/>
    </row>
    <row r="4150" spans="70:102" s="96" customFormat="1">
      <c r="BR4150" s="110"/>
      <c r="CX4150" s="97"/>
    </row>
    <row r="4151" spans="70:102" s="96" customFormat="1">
      <c r="BR4151" s="110"/>
      <c r="CX4151" s="97"/>
    </row>
    <row r="4152" spans="70:102" s="96" customFormat="1">
      <c r="BR4152" s="110"/>
      <c r="CX4152" s="97"/>
    </row>
    <row r="4153" spans="70:102" s="96" customFormat="1">
      <c r="BR4153" s="110"/>
      <c r="CX4153" s="97"/>
    </row>
    <row r="4154" spans="70:102" s="96" customFormat="1">
      <c r="BR4154" s="110"/>
      <c r="CX4154" s="97"/>
    </row>
    <row r="4155" spans="70:102" s="96" customFormat="1">
      <c r="BR4155" s="110"/>
      <c r="CX4155" s="97"/>
    </row>
    <row r="4156" spans="70:102" s="96" customFormat="1">
      <c r="BR4156" s="110"/>
      <c r="CX4156" s="97"/>
    </row>
    <row r="4157" spans="70:102" s="96" customFormat="1">
      <c r="BR4157" s="110"/>
      <c r="CX4157" s="97"/>
    </row>
    <row r="4158" spans="70:102" s="96" customFormat="1">
      <c r="BR4158" s="110"/>
      <c r="CX4158" s="97"/>
    </row>
    <row r="4159" spans="70:102" s="96" customFormat="1">
      <c r="BR4159" s="110"/>
      <c r="CX4159" s="97"/>
    </row>
    <row r="4160" spans="70:102" s="96" customFormat="1">
      <c r="BR4160" s="110"/>
      <c r="CX4160" s="97"/>
    </row>
    <row r="4161" spans="70:102" s="96" customFormat="1">
      <c r="BR4161" s="110"/>
      <c r="CX4161" s="97"/>
    </row>
    <row r="4162" spans="70:102" s="96" customFormat="1">
      <c r="BR4162" s="110"/>
      <c r="CX4162" s="97"/>
    </row>
    <row r="4163" spans="70:102" s="96" customFormat="1">
      <c r="BR4163" s="110"/>
      <c r="CX4163" s="97"/>
    </row>
    <row r="4164" spans="70:102" s="96" customFormat="1">
      <c r="BR4164" s="110"/>
      <c r="CX4164" s="97"/>
    </row>
    <row r="4165" spans="70:102" s="96" customFormat="1">
      <c r="BR4165" s="110"/>
      <c r="CX4165" s="97"/>
    </row>
    <row r="4166" spans="70:102" s="96" customFormat="1">
      <c r="BR4166" s="110"/>
      <c r="CX4166" s="97"/>
    </row>
    <row r="4167" spans="70:102" s="96" customFormat="1">
      <c r="BR4167" s="110"/>
      <c r="CX4167" s="97"/>
    </row>
    <row r="4168" spans="70:102" s="96" customFormat="1">
      <c r="BR4168" s="110"/>
      <c r="CX4168" s="97"/>
    </row>
    <row r="4169" spans="70:102" s="96" customFormat="1">
      <c r="BR4169" s="110"/>
      <c r="CX4169" s="97"/>
    </row>
    <row r="4170" spans="70:102" s="96" customFormat="1">
      <c r="BR4170" s="110"/>
      <c r="CX4170" s="97"/>
    </row>
    <row r="4171" spans="70:102" s="96" customFormat="1">
      <c r="BR4171" s="110"/>
      <c r="CX4171" s="97"/>
    </row>
    <row r="4172" spans="70:102" s="96" customFormat="1">
      <c r="BR4172" s="110"/>
      <c r="CX4172" s="97"/>
    </row>
    <row r="4173" spans="70:102" s="96" customFormat="1">
      <c r="BR4173" s="110"/>
      <c r="CX4173" s="97"/>
    </row>
    <row r="4174" spans="70:102" s="96" customFormat="1">
      <c r="BR4174" s="110"/>
      <c r="CX4174" s="97"/>
    </row>
    <row r="4175" spans="70:102" s="96" customFormat="1">
      <c r="BR4175" s="110"/>
      <c r="CX4175" s="97"/>
    </row>
    <row r="4176" spans="70:102" s="96" customFormat="1">
      <c r="BR4176" s="110"/>
      <c r="CX4176" s="97"/>
    </row>
    <row r="4177" spans="70:102" s="96" customFormat="1">
      <c r="BR4177" s="110"/>
      <c r="CX4177" s="97"/>
    </row>
    <row r="4178" spans="70:102" s="96" customFormat="1">
      <c r="BR4178" s="110"/>
      <c r="CX4178" s="97"/>
    </row>
    <row r="4179" spans="70:102" s="96" customFormat="1">
      <c r="BR4179" s="110"/>
      <c r="CX4179" s="97"/>
    </row>
    <row r="4180" spans="70:102" s="96" customFormat="1">
      <c r="BR4180" s="110"/>
      <c r="CX4180" s="97"/>
    </row>
    <row r="4181" spans="70:102" s="96" customFormat="1">
      <c r="BR4181" s="110"/>
      <c r="CX4181" s="97"/>
    </row>
    <row r="4182" spans="70:102" s="96" customFormat="1">
      <c r="BR4182" s="110"/>
      <c r="CX4182" s="97"/>
    </row>
    <row r="4183" spans="70:102" s="96" customFormat="1">
      <c r="BR4183" s="110"/>
      <c r="CX4183" s="97"/>
    </row>
    <row r="4184" spans="70:102" s="96" customFormat="1">
      <c r="BR4184" s="110"/>
      <c r="CX4184" s="97"/>
    </row>
    <row r="4185" spans="70:102" s="96" customFormat="1">
      <c r="BR4185" s="110"/>
      <c r="CX4185" s="97"/>
    </row>
    <row r="4186" spans="70:102" s="96" customFormat="1">
      <c r="BR4186" s="110"/>
      <c r="CX4186" s="97"/>
    </row>
    <row r="4187" spans="70:102" s="96" customFormat="1">
      <c r="BR4187" s="110"/>
      <c r="CX4187" s="97"/>
    </row>
    <row r="4188" spans="70:102" s="96" customFormat="1">
      <c r="BR4188" s="110"/>
      <c r="CX4188" s="97"/>
    </row>
    <row r="4189" spans="70:102" s="96" customFormat="1">
      <c r="BR4189" s="110"/>
      <c r="CX4189" s="97"/>
    </row>
    <row r="4190" spans="70:102" s="96" customFormat="1">
      <c r="BR4190" s="110"/>
      <c r="CX4190" s="97"/>
    </row>
    <row r="4191" spans="70:102" s="96" customFormat="1">
      <c r="BR4191" s="110"/>
      <c r="CX4191" s="97"/>
    </row>
    <row r="4192" spans="70:102" s="96" customFormat="1">
      <c r="BR4192" s="110"/>
      <c r="CX4192" s="97"/>
    </row>
    <row r="4193" spans="70:102" s="96" customFormat="1">
      <c r="BR4193" s="110"/>
      <c r="CX4193" s="97"/>
    </row>
    <row r="4194" spans="70:102" s="96" customFormat="1">
      <c r="BR4194" s="110"/>
      <c r="CX4194" s="97"/>
    </row>
    <row r="4195" spans="70:102" s="96" customFormat="1">
      <c r="BR4195" s="110"/>
      <c r="CX4195" s="97"/>
    </row>
    <row r="4196" spans="70:102" s="96" customFormat="1">
      <c r="BR4196" s="110"/>
      <c r="CX4196" s="97"/>
    </row>
    <row r="4197" spans="70:102" s="96" customFormat="1">
      <c r="BR4197" s="110"/>
      <c r="CX4197" s="97"/>
    </row>
    <row r="4198" spans="70:102" s="96" customFormat="1">
      <c r="BR4198" s="110"/>
      <c r="CX4198" s="97"/>
    </row>
    <row r="4199" spans="70:102" s="96" customFormat="1">
      <c r="BR4199" s="110"/>
      <c r="CX4199" s="97"/>
    </row>
    <row r="4200" spans="70:102" s="96" customFormat="1">
      <c r="BR4200" s="110"/>
      <c r="CX4200" s="97"/>
    </row>
    <row r="4201" spans="70:102" s="96" customFormat="1">
      <c r="BR4201" s="110"/>
      <c r="CX4201" s="97"/>
    </row>
    <row r="4202" spans="70:102" s="96" customFormat="1">
      <c r="BR4202" s="110"/>
      <c r="CX4202" s="97"/>
    </row>
    <row r="4203" spans="70:102" s="96" customFormat="1">
      <c r="BR4203" s="110"/>
      <c r="CX4203" s="97"/>
    </row>
    <row r="4204" spans="70:102" s="96" customFormat="1">
      <c r="BR4204" s="110"/>
      <c r="CX4204" s="97"/>
    </row>
    <row r="4205" spans="70:102" s="96" customFormat="1">
      <c r="BR4205" s="110"/>
      <c r="CX4205" s="97"/>
    </row>
    <row r="4206" spans="70:102" s="96" customFormat="1">
      <c r="BR4206" s="110"/>
      <c r="CX4206" s="97"/>
    </row>
    <row r="4207" spans="70:102" s="96" customFormat="1">
      <c r="BR4207" s="110"/>
      <c r="CX4207" s="97"/>
    </row>
    <row r="4208" spans="70:102" s="96" customFormat="1">
      <c r="BR4208" s="110"/>
      <c r="CX4208" s="97"/>
    </row>
    <row r="4209" spans="70:102" s="96" customFormat="1">
      <c r="BR4209" s="110"/>
      <c r="CX4209" s="97"/>
    </row>
    <row r="4210" spans="70:102" s="96" customFormat="1">
      <c r="BR4210" s="110"/>
      <c r="CX4210" s="97"/>
    </row>
    <row r="4211" spans="70:102" s="96" customFormat="1">
      <c r="BR4211" s="110"/>
      <c r="CX4211" s="97"/>
    </row>
    <row r="4212" spans="70:102" s="96" customFormat="1">
      <c r="BR4212" s="110"/>
      <c r="CX4212" s="97"/>
    </row>
    <row r="4213" spans="70:102" s="96" customFormat="1">
      <c r="BR4213" s="110"/>
      <c r="CX4213" s="97"/>
    </row>
    <row r="4214" spans="70:102" s="96" customFormat="1">
      <c r="BR4214" s="110"/>
      <c r="CX4214" s="97"/>
    </row>
    <row r="4215" spans="70:102" s="96" customFormat="1">
      <c r="BR4215" s="110"/>
      <c r="CX4215" s="97"/>
    </row>
    <row r="4216" spans="70:102" s="96" customFormat="1">
      <c r="BR4216" s="110"/>
      <c r="CX4216" s="97"/>
    </row>
    <row r="4217" spans="70:102" s="96" customFormat="1">
      <c r="BR4217" s="110"/>
      <c r="CX4217" s="97"/>
    </row>
    <row r="4218" spans="70:102" s="96" customFormat="1">
      <c r="BR4218" s="110"/>
      <c r="CX4218" s="97"/>
    </row>
    <row r="4219" spans="70:102" s="96" customFormat="1">
      <c r="BR4219" s="110"/>
      <c r="CX4219" s="97"/>
    </row>
    <row r="4220" spans="70:102" s="96" customFormat="1">
      <c r="BR4220" s="110"/>
      <c r="CX4220" s="97"/>
    </row>
    <row r="4221" spans="70:102" s="96" customFormat="1">
      <c r="BR4221" s="110"/>
      <c r="CX4221" s="97"/>
    </row>
    <row r="4222" spans="70:102" s="96" customFormat="1">
      <c r="BR4222" s="110"/>
      <c r="CX4222" s="97"/>
    </row>
    <row r="4223" spans="70:102" s="96" customFormat="1">
      <c r="BR4223" s="110"/>
      <c r="CX4223" s="97"/>
    </row>
    <row r="4224" spans="70:102" s="96" customFormat="1">
      <c r="BR4224" s="110"/>
      <c r="CX4224" s="97"/>
    </row>
    <row r="4225" spans="70:102" s="96" customFormat="1">
      <c r="BR4225" s="110"/>
      <c r="CX4225" s="97"/>
    </row>
    <row r="4226" spans="70:102" s="96" customFormat="1">
      <c r="BR4226" s="110"/>
      <c r="CX4226" s="97"/>
    </row>
    <row r="4227" spans="70:102" s="96" customFormat="1">
      <c r="BR4227" s="110"/>
      <c r="CX4227" s="97"/>
    </row>
    <row r="4228" spans="70:102" s="96" customFormat="1">
      <c r="BR4228" s="110"/>
      <c r="CX4228" s="97"/>
    </row>
    <row r="4229" spans="70:102" s="96" customFormat="1">
      <c r="BR4229" s="110"/>
      <c r="CX4229" s="97"/>
    </row>
    <row r="4230" spans="70:102" s="96" customFormat="1">
      <c r="BR4230" s="110"/>
      <c r="CX4230" s="97"/>
    </row>
    <row r="4231" spans="70:102" s="96" customFormat="1">
      <c r="BR4231" s="110"/>
      <c r="CX4231" s="97"/>
    </row>
    <row r="4232" spans="70:102" s="96" customFormat="1">
      <c r="BR4232" s="110"/>
      <c r="CX4232" s="97"/>
    </row>
    <row r="4233" spans="70:102" s="96" customFormat="1">
      <c r="BR4233" s="110"/>
      <c r="CX4233" s="97"/>
    </row>
    <row r="4234" spans="70:102" s="96" customFormat="1">
      <c r="BR4234" s="110"/>
      <c r="CX4234" s="97"/>
    </row>
    <row r="4235" spans="70:102" s="96" customFormat="1">
      <c r="BR4235" s="110"/>
      <c r="CX4235" s="97"/>
    </row>
    <row r="4236" spans="70:102" s="96" customFormat="1">
      <c r="BR4236" s="110"/>
      <c r="CX4236" s="97"/>
    </row>
    <row r="4237" spans="70:102" s="96" customFormat="1">
      <c r="BR4237" s="110"/>
      <c r="CX4237" s="97"/>
    </row>
    <row r="4238" spans="70:102" s="96" customFormat="1">
      <c r="BR4238" s="110"/>
      <c r="CX4238" s="97"/>
    </row>
    <row r="4239" spans="70:102" s="96" customFormat="1">
      <c r="BR4239" s="110"/>
      <c r="CX4239" s="97"/>
    </row>
    <row r="4240" spans="70:102" s="96" customFormat="1">
      <c r="BR4240" s="110"/>
      <c r="CX4240" s="97"/>
    </row>
    <row r="4241" spans="70:102" s="96" customFormat="1">
      <c r="BR4241" s="110"/>
      <c r="CX4241" s="97"/>
    </row>
    <row r="4242" spans="70:102" s="96" customFormat="1">
      <c r="BR4242" s="110"/>
      <c r="CX4242" s="97"/>
    </row>
    <row r="4243" spans="70:102" s="96" customFormat="1">
      <c r="BR4243" s="110"/>
      <c r="CX4243" s="97"/>
    </row>
    <row r="4244" spans="70:102" s="96" customFormat="1">
      <c r="BR4244" s="110"/>
      <c r="CX4244" s="97"/>
    </row>
    <row r="4245" spans="70:102" s="96" customFormat="1">
      <c r="BR4245" s="110"/>
      <c r="CX4245" s="97"/>
    </row>
    <row r="4246" spans="70:102" s="96" customFormat="1">
      <c r="BR4246" s="110"/>
      <c r="CX4246" s="97"/>
    </row>
    <row r="4247" spans="70:102" s="96" customFormat="1">
      <c r="BR4247" s="110"/>
      <c r="CX4247" s="97"/>
    </row>
    <row r="4248" spans="70:102" s="96" customFormat="1">
      <c r="BR4248" s="110"/>
      <c r="CX4248" s="97"/>
    </row>
    <row r="4249" spans="70:102" s="96" customFormat="1">
      <c r="BR4249" s="110"/>
      <c r="CX4249" s="97"/>
    </row>
    <row r="4250" spans="70:102" s="96" customFormat="1">
      <c r="BR4250" s="110"/>
      <c r="CX4250" s="97"/>
    </row>
    <row r="4251" spans="70:102" s="96" customFormat="1">
      <c r="BR4251" s="110"/>
      <c r="CX4251" s="97"/>
    </row>
    <row r="4252" spans="70:102" s="96" customFormat="1">
      <c r="BR4252" s="110"/>
      <c r="CX4252" s="97"/>
    </row>
    <row r="4253" spans="70:102" s="96" customFormat="1">
      <c r="BR4253" s="110"/>
      <c r="CX4253" s="97"/>
    </row>
    <row r="4254" spans="70:102" s="96" customFormat="1">
      <c r="BR4254" s="110"/>
      <c r="CX4254" s="97"/>
    </row>
    <row r="4255" spans="70:102" s="96" customFormat="1">
      <c r="BR4255" s="110"/>
      <c r="CX4255" s="97"/>
    </row>
    <row r="4256" spans="70:102" s="96" customFormat="1">
      <c r="BR4256" s="110"/>
      <c r="CX4256" s="97"/>
    </row>
    <row r="4257" spans="70:102" s="96" customFormat="1">
      <c r="BR4257" s="110"/>
      <c r="CX4257" s="97"/>
    </row>
    <row r="4258" spans="70:102" s="96" customFormat="1">
      <c r="BR4258" s="110"/>
      <c r="CX4258" s="97"/>
    </row>
    <row r="4259" spans="70:102" s="96" customFormat="1">
      <c r="BR4259" s="110"/>
      <c r="CX4259" s="97"/>
    </row>
    <row r="4260" spans="70:102" s="96" customFormat="1">
      <c r="BR4260" s="110"/>
      <c r="CX4260" s="97"/>
    </row>
    <row r="4261" spans="70:102" s="96" customFormat="1">
      <c r="BR4261" s="110"/>
      <c r="CX4261" s="97"/>
    </row>
    <row r="4262" spans="70:102" s="96" customFormat="1">
      <c r="BR4262" s="110"/>
      <c r="CX4262" s="97"/>
    </row>
    <row r="4263" spans="70:102" s="96" customFormat="1">
      <c r="BR4263" s="110"/>
      <c r="CX4263" s="97"/>
    </row>
    <row r="4264" spans="70:102" s="96" customFormat="1">
      <c r="BR4264" s="110"/>
      <c r="CX4264" s="97"/>
    </row>
    <row r="4265" spans="70:102" s="96" customFormat="1">
      <c r="BR4265" s="110"/>
      <c r="CX4265" s="97"/>
    </row>
    <row r="4266" spans="70:102" s="96" customFormat="1">
      <c r="BR4266" s="110"/>
      <c r="CX4266" s="97"/>
    </row>
    <row r="4267" spans="70:102" s="96" customFormat="1">
      <c r="BR4267" s="110"/>
      <c r="CX4267" s="97"/>
    </row>
    <row r="4268" spans="70:102" s="96" customFormat="1">
      <c r="BR4268" s="110"/>
      <c r="CX4268" s="97"/>
    </row>
    <row r="4269" spans="70:102" s="96" customFormat="1">
      <c r="BR4269" s="110"/>
      <c r="CX4269" s="97"/>
    </row>
    <row r="4270" spans="70:102" s="96" customFormat="1">
      <c r="BR4270" s="110"/>
      <c r="CX4270" s="97"/>
    </row>
    <row r="4271" spans="70:102" s="96" customFormat="1">
      <c r="BR4271" s="110"/>
      <c r="CX4271" s="97"/>
    </row>
    <row r="4272" spans="70:102" s="96" customFormat="1">
      <c r="BR4272" s="110"/>
      <c r="CX4272" s="97"/>
    </row>
    <row r="4273" spans="70:102" s="96" customFormat="1">
      <c r="BR4273" s="110"/>
      <c r="CX4273" s="97"/>
    </row>
    <row r="4274" spans="70:102" s="96" customFormat="1">
      <c r="BR4274" s="110"/>
      <c r="CX4274" s="97"/>
    </row>
    <row r="4275" spans="70:102" s="96" customFormat="1">
      <c r="BR4275" s="110"/>
      <c r="CX4275" s="97"/>
    </row>
    <row r="4276" spans="70:102" s="96" customFormat="1">
      <c r="BR4276" s="110"/>
      <c r="CX4276" s="97"/>
    </row>
    <row r="4277" spans="70:102" s="96" customFormat="1">
      <c r="BR4277" s="110"/>
      <c r="CX4277" s="97"/>
    </row>
    <row r="4278" spans="70:102" s="96" customFormat="1">
      <c r="BR4278" s="110"/>
      <c r="CX4278" s="97"/>
    </row>
    <row r="4279" spans="70:102" s="96" customFormat="1">
      <c r="BR4279" s="110"/>
      <c r="CX4279" s="97"/>
    </row>
    <row r="4280" spans="70:102" s="96" customFormat="1">
      <c r="BR4280" s="110"/>
      <c r="CX4280" s="97"/>
    </row>
    <row r="4281" spans="70:102" s="96" customFormat="1">
      <c r="BR4281" s="110"/>
      <c r="CX4281" s="97"/>
    </row>
    <row r="4282" spans="70:102" s="96" customFormat="1">
      <c r="BR4282" s="110"/>
      <c r="CX4282" s="97"/>
    </row>
    <row r="4283" spans="70:102" s="96" customFormat="1">
      <c r="BR4283" s="110"/>
      <c r="CX4283" s="97"/>
    </row>
    <row r="4284" spans="70:102" s="96" customFormat="1">
      <c r="BR4284" s="110"/>
      <c r="CX4284" s="97"/>
    </row>
    <row r="4285" spans="70:102" s="96" customFormat="1">
      <c r="BR4285" s="110"/>
      <c r="CX4285" s="97"/>
    </row>
    <row r="4286" spans="70:102" s="96" customFormat="1">
      <c r="BR4286" s="110"/>
      <c r="CX4286" s="97"/>
    </row>
    <row r="4287" spans="70:102" s="96" customFormat="1">
      <c r="BR4287" s="110"/>
      <c r="CX4287" s="97"/>
    </row>
    <row r="4288" spans="70:102" s="96" customFormat="1">
      <c r="BR4288" s="110"/>
      <c r="CX4288" s="97"/>
    </row>
    <row r="4289" spans="70:102" s="96" customFormat="1">
      <c r="BR4289" s="110"/>
      <c r="CX4289" s="97"/>
    </row>
    <row r="4290" spans="70:102" s="96" customFormat="1">
      <c r="BR4290" s="110"/>
      <c r="CX4290" s="97"/>
    </row>
    <row r="4291" spans="70:102" s="96" customFormat="1">
      <c r="BR4291" s="110"/>
      <c r="CX4291" s="97"/>
    </row>
    <row r="4292" spans="70:102" s="96" customFormat="1">
      <c r="BR4292" s="110"/>
      <c r="CX4292" s="97"/>
    </row>
    <row r="4293" spans="70:102" s="96" customFormat="1">
      <c r="BR4293" s="110"/>
      <c r="CX4293" s="97"/>
    </row>
    <row r="4294" spans="70:102" s="96" customFormat="1">
      <c r="BR4294" s="110"/>
      <c r="CX4294" s="97"/>
    </row>
    <row r="4295" spans="70:102" s="96" customFormat="1">
      <c r="BR4295" s="110"/>
      <c r="CX4295" s="97"/>
    </row>
    <row r="4296" spans="70:102" s="96" customFormat="1">
      <c r="BR4296" s="110"/>
      <c r="CX4296" s="97"/>
    </row>
    <row r="4297" spans="70:102" s="96" customFormat="1">
      <c r="BR4297" s="110"/>
      <c r="CX4297" s="97"/>
    </row>
    <row r="4298" spans="70:102" s="96" customFormat="1">
      <c r="BR4298" s="110"/>
      <c r="CX4298" s="97"/>
    </row>
    <row r="4299" spans="70:102" s="96" customFormat="1">
      <c r="BR4299" s="110"/>
      <c r="CX4299" s="97"/>
    </row>
    <row r="4300" spans="70:102" s="96" customFormat="1">
      <c r="BR4300" s="110"/>
      <c r="CX4300" s="97"/>
    </row>
    <row r="4301" spans="70:102" s="96" customFormat="1">
      <c r="BR4301" s="110"/>
      <c r="CX4301" s="97"/>
    </row>
    <row r="4302" spans="70:102" s="96" customFormat="1">
      <c r="BR4302" s="110"/>
      <c r="CX4302" s="97"/>
    </row>
    <row r="4303" spans="70:102" s="96" customFormat="1">
      <c r="BR4303" s="110"/>
      <c r="CX4303" s="97"/>
    </row>
    <row r="4304" spans="70:102" s="96" customFormat="1">
      <c r="BR4304" s="110"/>
      <c r="CX4304" s="97"/>
    </row>
    <row r="4305" spans="70:102" s="96" customFormat="1">
      <c r="BR4305" s="110"/>
      <c r="CX4305" s="97"/>
    </row>
    <row r="4306" spans="70:102" s="96" customFormat="1">
      <c r="BR4306" s="110"/>
      <c r="CX4306" s="97"/>
    </row>
    <row r="4307" spans="70:102" s="96" customFormat="1">
      <c r="BR4307" s="110"/>
      <c r="CX4307" s="97"/>
    </row>
    <row r="4308" spans="70:102" s="96" customFormat="1">
      <c r="BR4308" s="110"/>
      <c r="CX4308" s="97"/>
    </row>
    <row r="4309" spans="70:102" s="96" customFormat="1">
      <c r="BR4309" s="110"/>
      <c r="CX4309" s="97"/>
    </row>
    <row r="4310" spans="70:102" s="96" customFormat="1">
      <c r="BR4310" s="110"/>
      <c r="CX4310" s="97"/>
    </row>
    <row r="4311" spans="70:102" s="96" customFormat="1">
      <c r="BR4311" s="110"/>
      <c r="CX4311" s="97"/>
    </row>
    <row r="4312" spans="70:102" s="96" customFormat="1">
      <c r="BR4312" s="110"/>
      <c r="CX4312" s="97"/>
    </row>
    <row r="4313" spans="70:102" s="96" customFormat="1">
      <c r="BR4313" s="110"/>
      <c r="CX4313" s="97"/>
    </row>
    <row r="4314" spans="70:102" s="96" customFormat="1">
      <c r="BR4314" s="110"/>
      <c r="CX4314" s="97"/>
    </row>
    <row r="4315" spans="70:102" s="96" customFormat="1">
      <c r="BR4315" s="110"/>
      <c r="CX4315" s="97"/>
    </row>
    <row r="4316" spans="70:102" s="96" customFormat="1">
      <c r="BR4316" s="110"/>
      <c r="CX4316" s="97"/>
    </row>
    <row r="4317" spans="70:102" s="96" customFormat="1">
      <c r="BR4317" s="110"/>
      <c r="CX4317" s="97"/>
    </row>
    <row r="4318" spans="70:102" s="96" customFormat="1">
      <c r="BR4318" s="110"/>
      <c r="CX4318" s="97"/>
    </row>
    <row r="4319" spans="70:102" s="96" customFormat="1">
      <c r="BR4319" s="110"/>
      <c r="CX4319" s="97"/>
    </row>
    <row r="4320" spans="70:102" s="96" customFormat="1">
      <c r="BR4320" s="110"/>
      <c r="CX4320" s="97"/>
    </row>
    <row r="4321" spans="70:102" s="96" customFormat="1">
      <c r="BR4321" s="110"/>
      <c r="CX4321" s="97"/>
    </row>
    <row r="4322" spans="70:102" s="96" customFormat="1">
      <c r="BR4322" s="110"/>
      <c r="CX4322" s="97"/>
    </row>
    <row r="4323" spans="70:102" s="96" customFormat="1">
      <c r="BR4323" s="110"/>
      <c r="CX4323" s="97"/>
    </row>
    <row r="4324" spans="70:102" s="96" customFormat="1">
      <c r="BR4324" s="110"/>
      <c r="CX4324" s="97"/>
    </row>
    <row r="4325" spans="70:102" s="96" customFormat="1">
      <c r="BR4325" s="110"/>
      <c r="CX4325" s="97"/>
    </row>
    <row r="4326" spans="70:102" s="96" customFormat="1">
      <c r="BR4326" s="110"/>
      <c r="CX4326" s="97"/>
    </row>
    <row r="4327" spans="70:102" s="96" customFormat="1">
      <c r="BR4327" s="110"/>
      <c r="CX4327" s="97"/>
    </row>
    <row r="4328" spans="70:102" s="96" customFormat="1">
      <c r="BR4328" s="110"/>
      <c r="CX4328" s="97"/>
    </row>
    <row r="4329" spans="70:102" s="96" customFormat="1">
      <c r="BR4329" s="110"/>
      <c r="CX4329" s="97"/>
    </row>
    <row r="4330" spans="70:102" s="96" customFormat="1">
      <c r="BR4330" s="110"/>
      <c r="CX4330" s="97"/>
    </row>
    <row r="4331" spans="70:102" s="96" customFormat="1">
      <c r="BR4331" s="110"/>
      <c r="CX4331" s="97"/>
    </row>
    <row r="4332" spans="70:102" s="96" customFormat="1">
      <c r="BR4332" s="110"/>
      <c r="CX4332" s="97"/>
    </row>
    <row r="4333" spans="70:102" s="96" customFormat="1">
      <c r="BR4333" s="110"/>
      <c r="CX4333" s="97"/>
    </row>
    <row r="4334" spans="70:102" s="96" customFormat="1">
      <c r="BR4334" s="110"/>
      <c r="CX4334" s="97"/>
    </row>
    <row r="4335" spans="70:102" s="96" customFormat="1">
      <c r="BR4335" s="110"/>
      <c r="CX4335" s="97"/>
    </row>
    <row r="4336" spans="70:102" s="96" customFormat="1">
      <c r="BR4336" s="110"/>
      <c r="CX4336" s="97"/>
    </row>
    <row r="4337" spans="70:102" s="96" customFormat="1">
      <c r="BR4337" s="110"/>
      <c r="CX4337" s="97"/>
    </row>
    <row r="4338" spans="70:102" s="96" customFormat="1">
      <c r="BR4338" s="110"/>
      <c r="CX4338" s="97"/>
    </row>
    <row r="4339" spans="70:102" s="96" customFormat="1">
      <c r="BR4339" s="110"/>
      <c r="CX4339" s="97"/>
    </row>
    <row r="4340" spans="70:102" s="96" customFormat="1">
      <c r="BR4340" s="110"/>
      <c r="CX4340" s="97"/>
    </row>
    <row r="4341" spans="70:102" s="96" customFormat="1">
      <c r="BR4341" s="110"/>
      <c r="CX4341" s="97"/>
    </row>
    <row r="4342" spans="70:102" s="96" customFormat="1">
      <c r="BR4342" s="110"/>
      <c r="CX4342" s="97"/>
    </row>
    <row r="4343" spans="70:102" s="96" customFormat="1">
      <c r="BR4343" s="110"/>
      <c r="CX4343" s="97"/>
    </row>
    <row r="4344" spans="70:102" s="96" customFormat="1">
      <c r="BR4344" s="110"/>
      <c r="CX4344" s="97"/>
    </row>
    <row r="4345" spans="70:102" s="96" customFormat="1">
      <c r="BR4345" s="110"/>
      <c r="CX4345" s="97"/>
    </row>
    <row r="4346" spans="70:102" s="96" customFormat="1">
      <c r="BR4346" s="110"/>
      <c r="CX4346" s="97"/>
    </row>
    <row r="4347" spans="70:102" s="96" customFormat="1">
      <c r="BR4347" s="110"/>
      <c r="CX4347" s="97"/>
    </row>
    <row r="4348" spans="70:102" s="96" customFormat="1">
      <c r="BR4348" s="110"/>
      <c r="CX4348" s="97"/>
    </row>
    <row r="4349" spans="70:102" s="96" customFormat="1">
      <c r="BR4349" s="110"/>
      <c r="CX4349" s="97"/>
    </row>
    <row r="4350" spans="70:102" s="96" customFormat="1">
      <c r="BR4350" s="110"/>
      <c r="CX4350" s="97"/>
    </row>
    <row r="4351" spans="70:102" s="96" customFormat="1">
      <c r="BR4351" s="110"/>
      <c r="CX4351" s="97"/>
    </row>
    <row r="4352" spans="70:102" s="96" customFormat="1">
      <c r="BR4352" s="110"/>
      <c r="CX4352" s="97"/>
    </row>
    <row r="4353" spans="70:102" s="96" customFormat="1">
      <c r="BR4353" s="110"/>
      <c r="CX4353" s="97"/>
    </row>
    <row r="4354" spans="70:102" s="96" customFormat="1">
      <c r="BR4354" s="110"/>
      <c r="CX4354" s="97"/>
    </row>
    <row r="4355" spans="70:102" s="96" customFormat="1">
      <c r="BR4355" s="110"/>
      <c r="CX4355" s="97"/>
    </row>
    <row r="4356" spans="70:102" s="96" customFormat="1">
      <c r="BR4356" s="110"/>
      <c r="CX4356" s="97"/>
    </row>
    <row r="4357" spans="70:102" s="96" customFormat="1">
      <c r="BR4357" s="110"/>
      <c r="CX4357" s="97"/>
    </row>
    <row r="4358" spans="70:102" s="96" customFormat="1">
      <c r="BR4358" s="110"/>
      <c r="CX4358" s="97"/>
    </row>
    <row r="4359" spans="70:102" s="96" customFormat="1">
      <c r="BR4359" s="110"/>
      <c r="CX4359" s="97"/>
    </row>
    <row r="4360" spans="70:102" s="96" customFormat="1">
      <c r="BR4360" s="110"/>
      <c r="CX4360" s="97"/>
    </row>
    <row r="4361" spans="70:102" s="96" customFormat="1">
      <c r="BR4361" s="110"/>
      <c r="CX4361" s="97"/>
    </row>
    <row r="4362" spans="70:102" s="96" customFormat="1">
      <c r="BR4362" s="110"/>
      <c r="CX4362" s="97"/>
    </row>
    <row r="4363" spans="70:102" s="96" customFormat="1">
      <c r="BR4363" s="110"/>
      <c r="CX4363" s="97"/>
    </row>
    <row r="4364" spans="70:102" s="96" customFormat="1">
      <c r="BR4364" s="110"/>
      <c r="CX4364" s="97"/>
    </row>
    <row r="4365" spans="70:102" s="96" customFormat="1">
      <c r="BR4365" s="110"/>
      <c r="CX4365" s="97"/>
    </row>
    <row r="4366" spans="70:102" s="96" customFormat="1">
      <c r="BR4366" s="110"/>
      <c r="CX4366" s="97"/>
    </row>
    <row r="4367" spans="70:102" s="96" customFormat="1">
      <c r="BR4367" s="110"/>
      <c r="CX4367" s="97"/>
    </row>
    <row r="4368" spans="70:102" s="96" customFormat="1">
      <c r="BR4368" s="110"/>
      <c r="CX4368" s="97"/>
    </row>
    <row r="4369" spans="70:102" s="96" customFormat="1">
      <c r="BR4369" s="110"/>
      <c r="CX4369" s="97"/>
    </row>
    <row r="4370" spans="70:102" s="96" customFormat="1">
      <c r="BR4370" s="110"/>
      <c r="CX4370" s="97"/>
    </row>
    <row r="4371" spans="70:102" s="96" customFormat="1">
      <c r="BR4371" s="110"/>
      <c r="CX4371" s="97"/>
    </row>
    <row r="4372" spans="70:102" s="96" customFormat="1">
      <c r="BR4372" s="110"/>
      <c r="CX4372" s="97"/>
    </row>
    <row r="4373" spans="70:102" s="96" customFormat="1">
      <c r="BR4373" s="110"/>
      <c r="CX4373" s="97"/>
    </row>
    <row r="4374" spans="70:102" s="96" customFormat="1">
      <c r="BR4374" s="110"/>
      <c r="CX4374" s="97"/>
    </row>
    <row r="4375" spans="70:102" s="96" customFormat="1">
      <c r="BR4375" s="110"/>
      <c r="CX4375" s="97"/>
    </row>
    <row r="4376" spans="70:102" s="96" customFormat="1">
      <c r="BR4376" s="110"/>
      <c r="CX4376" s="97"/>
    </row>
    <row r="4377" spans="70:102" s="96" customFormat="1">
      <c r="BR4377" s="110"/>
      <c r="CX4377" s="97"/>
    </row>
    <row r="4378" spans="70:102" s="96" customFormat="1">
      <c r="BR4378" s="110"/>
      <c r="CX4378" s="97"/>
    </row>
    <row r="4379" spans="70:102" s="96" customFormat="1">
      <c r="BR4379" s="110"/>
      <c r="CX4379" s="97"/>
    </row>
    <row r="4380" spans="70:102" s="96" customFormat="1">
      <c r="BR4380" s="110"/>
      <c r="CX4380" s="97"/>
    </row>
    <row r="4381" spans="70:102" s="96" customFormat="1">
      <c r="BR4381" s="110"/>
      <c r="CX4381" s="97"/>
    </row>
    <row r="4382" spans="70:102" s="96" customFormat="1">
      <c r="BR4382" s="110"/>
      <c r="CX4382" s="97"/>
    </row>
    <row r="4383" spans="70:102" s="96" customFormat="1">
      <c r="BR4383" s="110"/>
      <c r="CX4383" s="97"/>
    </row>
    <row r="4384" spans="70:102" s="96" customFormat="1">
      <c r="BR4384" s="110"/>
      <c r="CX4384" s="97"/>
    </row>
    <row r="4385" spans="70:102" s="96" customFormat="1">
      <c r="BR4385" s="110"/>
      <c r="CX4385" s="97"/>
    </row>
    <row r="4386" spans="70:102" s="96" customFormat="1">
      <c r="BR4386" s="110"/>
      <c r="CX4386" s="97"/>
    </row>
    <row r="4387" spans="70:102" s="96" customFormat="1">
      <c r="BR4387" s="110"/>
      <c r="CX4387" s="97"/>
    </row>
    <row r="4388" spans="70:102" s="96" customFormat="1">
      <c r="BR4388" s="110"/>
      <c r="CX4388" s="97"/>
    </row>
    <row r="4389" spans="70:102" s="96" customFormat="1">
      <c r="BR4389" s="110"/>
      <c r="CX4389" s="97"/>
    </row>
    <row r="4390" spans="70:102" s="96" customFormat="1">
      <c r="BR4390" s="110"/>
      <c r="CX4390" s="97"/>
    </row>
    <row r="4391" spans="70:102" s="96" customFormat="1">
      <c r="BR4391" s="110"/>
      <c r="CX4391" s="97"/>
    </row>
    <row r="4392" spans="70:102" s="96" customFormat="1">
      <c r="BR4392" s="110"/>
      <c r="CX4392" s="97"/>
    </row>
    <row r="4393" spans="70:102" s="96" customFormat="1">
      <c r="BR4393" s="110"/>
      <c r="CX4393" s="97"/>
    </row>
    <row r="4394" spans="70:102" s="96" customFormat="1">
      <c r="BR4394" s="110"/>
      <c r="CX4394" s="97"/>
    </row>
    <row r="4395" spans="70:102" s="96" customFormat="1">
      <c r="BR4395" s="110"/>
      <c r="CX4395" s="97"/>
    </row>
    <row r="4396" spans="70:102" s="96" customFormat="1">
      <c r="BR4396" s="110"/>
      <c r="CX4396" s="97"/>
    </row>
    <row r="4397" spans="70:102" s="96" customFormat="1">
      <c r="BR4397" s="110"/>
      <c r="CX4397" s="97"/>
    </row>
    <row r="4398" spans="70:102" s="96" customFormat="1">
      <c r="BR4398" s="110"/>
      <c r="CX4398" s="97"/>
    </row>
    <row r="4399" spans="70:102" s="96" customFormat="1">
      <c r="BR4399" s="110"/>
      <c r="CX4399" s="97"/>
    </row>
    <row r="4400" spans="70:102" s="96" customFormat="1">
      <c r="BR4400" s="110"/>
      <c r="CX4400" s="97"/>
    </row>
    <row r="4401" spans="70:102" s="96" customFormat="1">
      <c r="BR4401" s="110"/>
      <c r="CX4401" s="97"/>
    </row>
    <row r="4402" spans="70:102" s="96" customFormat="1">
      <c r="BR4402" s="110"/>
      <c r="CX4402" s="97"/>
    </row>
    <row r="4403" spans="70:102" s="96" customFormat="1">
      <c r="BR4403" s="110"/>
      <c r="CX4403" s="97"/>
    </row>
    <row r="4404" spans="70:102" s="96" customFormat="1">
      <c r="BR4404" s="110"/>
      <c r="CX4404" s="97"/>
    </row>
    <row r="4405" spans="70:102" s="96" customFormat="1">
      <c r="BR4405" s="110"/>
      <c r="CX4405" s="97"/>
    </row>
    <row r="4406" spans="70:102" s="96" customFormat="1">
      <c r="BR4406" s="110"/>
      <c r="CX4406" s="97"/>
    </row>
    <row r="4407" spans="70:102" s="96" customFormat="1">
      <c r="BR4407" s="110"/>
      <c r="CX4407" s="97"/>
    </row>
    <row r="4408" spans="70:102" s="96" customFormat="1">
      <c r="BR4408" s="110"/>
      <c r="CX4408" s="97"/>
    </row>
    <row r="4409" spans="70:102" s="96" customFormat="1">
      <c r="BR4409" s="110"/>
      <c r="CX4409" s="97"/>
    </row>
    <row r="4410" spans="70:102" s="96" customFormat="1">
      <c r="BR4410" s="110"/>
      <c r="CX4410" s="97"/>
    </row>
    <row r="4411" spans="70:102" s="96" customFormat="1">
      <c r="BR4411" s="110"/>
      <c r="CX4411" s="97"/>
    </row>
    <row r="4412" spans="70:102" s="96" customFormat="1">
      <c r="BR4412" s="110"/>
      <c r="CX4412" s="97"/>
    </row>
    <row r="4413" spans="70:102" s="96" customFormat="1">
      <c r="BR4413" s="110"/>
      <c r="CX4413" s="97"/>
    </row>
    <row r="4414" spans="70:102" s="96" customFormat="1">
      <c r="BR4414" s="110"/>
      <c r="CX4414" s="97"/>
    </row>
    <row r="4415" spans="70:102" s="96" customFormat="1">
      <c r="BR4415" s="110"/>
      <c r="CX4415" s="97"/>
    </row>
    <row r="4416" spans="70:102" s="96" customFormat="1">
      <c r="BR4416" s="110"/>
      <c r="CX4416" s="97"/>
    </row>
    <row r="4417" spans="70:102" s="96" customFormat="1">
      <c r="BR4417" s="110"/>
      <c r="CX4417" s="97"/>
    </row>
    <row r="4418" spans="70:102" s="96" customFormat="1">
      <c r="BR4418" s="110"/>
      <c r="CX4418" s="97"/>
    </row>
    <row r="4419" spans="70:102" s="96" customFormat="1">
      <c r="BR4419" s="110"/>
      <c r="CX4419" s="97"/>
    </row>
    <row r="4420" spans="70:102" s="96" customFormat="1">
      <c r="BR4420" s="110"/>
      <c r="CX4420" s="97"/>
    </row>
    <row r="4421" spans="70:102" s="96" customFormat="1">
      <c r="BR4421" s="110"/>
      <c r="CX4421" s="97"/>
    </row>
    <row r="4422" spans="70:102" s="96" customFormat="1">
      <c r="BR4422" s="110"/>
      <c r="CX4422" s="97"/>
    </row>
    <row r="4423" spans="70:102" s="96" customFormat="1">
      <c r="BR4423" s="110"/>
      <c r="CX4423" s="97"/>
    </row>
    <row r="4424" spans="70:102" s="96" customFormat="1">
      <c r="BR4424" s="110"/>
      <c r="CX4424" s="97"/>
    </row>
    <row r="4425" spans="70:102" s="96" customFormat="1">
      <c r="BR4425" s="110"/>
      <c r="CX4425" s="97"/>
    </row>
    <row r="4426" spans="70:102" s="96" customFormat="1">
      <c r="BR4426" s="110"/>
      <c r="CX4426" s="97"/>
    </row>
    <row r="4427" spans="70:102" s="96" customFormat="1">
      <c r="BR4427" s="110"/>
      <c r="CX4427" s="97"/>
    </row>
    <row r="4428" spans="70:102" s="96" customFormat="1">
      <c r="BR4428" s="110"/>
      <c r="CX4428" s="97"/>
    </row>
    <row r="4429" spans="70:102" s="96" customFormat="1">
      <c r="BR4429" s="110"/>
      <c r="CX4429" s="97"/>
    </row>
    <row r="4430" spans="70:102" s="96" customFormat="1">
      <c r="BR4430" s="110"/>
      <c r="CX4430" s="97"/>
    </row>
    <row r="4431" spans="70:102" s="96" customFormat="1">
      <c r="BR4431" s="110"/>
      <c r="CX4431" s="97"/>
    </row>
    <row r="4432" spans="70:102" s="96" customFormat="1">
      <c r="BR4432" s="110"/>
      <c r="CX4432" s="97"/>
    </row>
    <row r="4433" spans="70:102" s="96" customFormat="1">
      <c r="BR4433" s="110"/>
      <c r="CX4433" s="97"/>
    </row>
    <row r="4434" spans="70:102" s="96" customFormat="1">
      <c r="BR4434" s="110"/>
      <c r="CX4434" s="97"/>
    </row>
    <row r="4435" spans="70:102" s="96" customFormat="1">
      <c r="BR4435" s="110"/>
      <c r="CX4435" s="97"/>
    </row>
    <row r="4436" spans="70:102" s="96" customFormat="1">
      <c r="BR4436" s="110"/>
      <c r="CX4436" s="97"/>
    </row>
    <row r="4437" spans="70:102" s="96" customFormat="1">
      <c r="BR4437" s="110"/>
      <c r="CX4437" s="97"/>
    </row>
    <row r="4438" spans="70:102" s="96" customFormat="1">
      <c r="BR4438" s="110"/>
      <c r="CX4438" s="97"/>
    </row>
    <row r="4439" spans="70:102" s="96" customFormat="1">
      <c r="BR4439" s="110"/>
      <c r="CX4439" s="97"/>
    </row>
    <row r="4440" spans="70:102" s="96" customFormat="1">
      <c r="BR4440" s="110"/>
      <c r="CX4440" s="97"/>
    </row>
    <row r="4441" spans="70:102" s="96" customFormat="1">
      <c r="BR4441" s="110"/>
      <c r="CX4441" s="97"/>
    </row>
    <row r="4442" spans="70:102" s="96" customFormat="1">
      <c r="BR4442" s="110"/>
      <c r="CX4442" s="97"/>
    </row>
    <row r="4443" spans="70:102" s="96" customFormat="1">
      <c r="BR4443" s="110"/>
      <c r="CX4443" s="97"/>
    </row>
    <row r="4444" spans="70:102" s="96" customFormat="1">
      <c r="BR4444" s="110"/>
      <c r="CX4444" s="97"/>
    </row>
    <row r="4445" spans="70:102" s="96" customFormat="1">
      <c r="BR4445" s="110"/>
      <c r="CX4445" s="97"/>
    </row>
    <row r="4446" spans="70:102" s="96" customFormat="1">
      <c r="BR4446" s="110"/>
      <c r="CX4446" s="97"/>
    </row>
    <row r="4447" spans="70:102" s="96" customFormat="1">
      <c r="BR4447" s="110"/>
      <c r="CX4447" s="97"/>
    </row>
    <row r="4448" spans="70:102" s="96" customFormat="1">
      <c r="BR4448" s="110"/>
      <c r="CX4448" s="97"/>
    </row>
    <row r="4449" spans="70:102" s="96" customFormat="1">
      <c r="BR4449" s="110"/>
      <c r="CX4449" s="97"/>
    </row>
    <row r="4450" spans="70:102" s="96" customFormat="1">
      <c r="BR4450" s="110"/>
      <c r="CX4450" s="97"/>
    </row>
    <row r="4451" spans="70:102" s="96" customFormat="1">
      <c r="BR4451" s="110"/>
      <c r="CX4451" s="97"/>
    </row>
    <row r="4452" spans="70:102" s="96" customFormat="1">
      <c r="BR4452" s="110"/>
      <c r="CX4452" s="97"/>
    </row>
    <row r="4453" spans="70:102" s="96" customFormat="1">
      <c r="BR4453" s="110"/>
      <c r="CX4453" s="97"/>
    </row>
    <row r="4454" spans="70:102" s="96" customFormat="1">
      <c r="BR4454" s="110"/>
      <c r="CX4454" s="97"/>
    </row>
    <row r="4455" spans="70:102" s="96" customFormat="1">
      <c r="BR4455" s="110"/>
      <c r="CX4455" s="97"/>
    </row>
    <row r="4456" spans="70:102" s="96" customFormat="1">
      <c r="BR4456" s="110"/>
      <c r="CX4456" s="97"/>
    </row>
    <row r="4457" spans="70:102" s="96" customFormat="1">
      <c r="BR4457" s="110"/>
      <c r="CX4457" s="97"/>
    </row>
    <row r="4458" spans="70:102" s="96" customFormat="1">
      <c r="BR4458" s="110"/>
      <c r="CX4458" s="97"/>
    </row>
    <row r="4459" spans="70:102" s="96" customFormat="1">
      <c r="BR4459" s="110"/>
      <c r="CX4459" s="97"/>
    </row>
    <row r="4460" spans="70:102" s="96" customFormat="1">
      <c r="BR4460" s="110"/>
      <c r="CX4460" s="97"/>
    </row>
    <row r="4461" spans="70:102" s="96" customFormat="1">
      <c r="BR4461" s="110"/>
      <c r="CX4461" s="97"/>
    </row>
    <row r="4462" spans="70:102" s="96" customFormat="1">
      <c r="BR4462" s="110"/>
      <c r="CX4462" s="97"/>
    </row>
    <row r="4463" spans="70:102" s="96" customFormat="1">
      <c r="BR4463" s="110"/>
      <c r="CX4463" s="97"/>
    </row>
    <row r="4464" spans="70:102" s="96" customFormat="1">
      <c r="BR4464" s="110"/>
      <c r="CX4464" s="97"/>
    </row>
    <row r="4465" spans="70:102" s="96" customFormat="1">
      <c r="BR4465" s="110"/>
      <c r="CX4465" s="97"/>
    </row>
    <row r="4466" spans="70:102" s="96" customFormat="1">
      <c r="BR4466" s="110"/>
      <c r="CX4466" s="97"/>
    </row>
    <row r="4467" spans="70:102" s="96" customFormat="1">
      <c r="BR4467" s="110"/>
      <c r="CX4467" s="97"/>
    </row>
    <row r="4468" spans="70:102" s="96" customFormat="1">
      <c r="BR4468" s="110"/>
      <c r="CX4468" s="97"/>
    </row>
    <row r="4469" spans="70:102" s="96" customFormat="1">
      <c r="BR4469" s="110"/>
      <c r="CX4469" s="97"/>
    </row>
    <row r="4470" spans="70:102" s="96" customFormat="1">
      <c r="BR4470" s="110"/>
      <c r="CX4470" s="97"/>
    </row>
    <row r="4471" spans="70:102" s="96" customFormat="1">
      <c r="BR4471" s="110"/>
      <c r="CX4471" s="97"/>
    </row>
    <row r="4472" spans="70:102" s="96" customFormat="1">
      <c r="BR4472" s="110"/>
      <c r="CX4472" s="97"/>
    </row>
    <row r="4473" spans="70:102" s="96" customFormat="1">
      <c r="BR4473" s="110"/>
      <c r="CX4473" s="97"/>
    </row>
    <row r="4474" spans="70:102" s="96" customFormat="1">
      <c r="BR4474" s="110"/>
      <c r="CX4474" s="97"/>
    </row>
    <row r="4475" spans="70:102" s="96" customFormat="1">
      <c r="BR4475" s="110"/>
      <c r="CX4475" s="97"/>
    </row>
    <row r="4476" spans="70:102" s="96" customFormat="1">
      <c r="BR4476" s="110"/>
      <c r="CX4476" s="97"/>
    </row>
    <row r="4477" spans="70:102" s="96" customFormat="1">
      <c r="BR4477" s="110"/>
      <c r="CX4477" s="97"/>
    </row>
    <row r="4478" spans="70:102" s="96" customFormat="1">
      <c r="BR4478" s="110"/>
      <c r="CX4478" s="97"/>
    </row>
    <row r="4479" spans="70:102" s="96" customFormat="1">
      <c r="BR4479" s="110"/>
      <c r="CX4479" s="97"/>
    </row>
    <row r="4480" spans="70:102" s="96" customFormat="1">
      <c r="BR4480" s="110"/>
      <c r="CX4480" s="97"/>
    </row>
    <row r="4481" spans="70:102" s="96" customFormat="1">
      <c r="BR4481" s="110"/>
      <c r="CX4481" s="97"/>
    </row>
    <row r="4482" spans="70:102" s="96" customFormat="1">
      <c r="BR4482" s="110"/>
      <c r="CX4482" s="97"/>
    </row>
    <row r="4483" spans="70:102" s="96" customFormat="1">
      <c r="BR4483" s="110"/>
      <c r="CX4483" s="97"/>
    </row>
    <row r="4484" spans="70:102" s="96" customFormat="1">
      <c r="BR4484" s="110"/>
      <c r="CX4484" s="97"/>
    </row>
    <row r="4485" spans="70:102" s="96" customFormat="1">
      <c r="BR4485" s="110"/>
      <c r="CX4485" s="97"/>
    </row>
    <row r="4486" spans="70:102" s="96" customFormat="1">
      <c r="BR4486" s="110"/>
      <c r="CX4486" s="97"/>
    </row>
    <row r="4487" spans="70:102" s="96" customFormat="1">
      <c r="BR4487" s="110"/>
      <c r="CX4487" s="97"/>
    </row>
    <row r="4488" spans="70:102" s="96" customFormat="1">
      <c r="BR4488" s="110"/>
      <c r="CX4488" s="97"/>
    </row>
    <row r="4489" spans="70:102" s="96" customFormat="1">
      <c r="BR4489" s="110"/>
      <c r="CX4489" s="97"/>
    </row>
    <row r="4490" spans="70:102" s="96" customFormat="1">
      <c r="BR4490" s="110"/>
      <c r="CX4490" s="97"/>
    </row>
    <row r="4491" spans="70:102" s="96" customFormat="1">
      <c r="BR4491" s="110"/>
      <c r="CX4491" s="97"/>
    </row>
    <row r="4492" spans="70:102" s="96" customFormat="1">
      <c r="BR4492" s="110"/>
      <c r="CX4492" s="97"/>
    </row>
    <row r="4493" spans="70:102" s="96" customFormat="1">
      <c r="BR4493" s="110"/>
      <c r="CX4493" s="97"/>
    </row>
    <row r="4494" spans="70:102" s="96" customFormat="1">
      <c r="BR4494" s="110"/>
      <c r="CX4494" s="97"/>
    </row>
    <row r="4495" spans="70:102" s="96" customFormat="1">
      <c r="BR4495" s="110"/>
      <c r="CX4495" s="97"/>
    </row>
    <row r="4496" spans="70:102" s="96" customFormat="1">
      <c r="BR4496" s="110"/>
      <c r="CX4496" s="97"/>
    </row>
    <row r="4497" spans="70:102" s="96" customFormat="1">
      <c r="BR4497" s="110"/>
      <c r="CX4497" s="97"/>
    </row>
    <row r="4498" spans="70:102" s="96" customFormat="1">
      <c r="BR4498" s="110"/>
      <c r="CX4498" s="97"/>
    </row>
    <row r="4499" spans="70:102" s="96" customFormat="1">
      <c r="BR4499" s="110"/>
      <c r="CX4499" s="97"/>
    </row>
    <row r="4500" spans="70:102" s="96" customFormat="1">
      <c r="BR4500" s="110"/>
      <c r="CX4500" s="97"/>
    </row>
    <row r="4501" spans="70:102" s="96" customFormat="1">
      <c r="BR4501" s="110"/>
      <c r="CX4501" s="97"/>
    </row>
    <row r="4502" spans="70:102" s="96" customFormat="1">
      <c r="BR4502" s="110"/>
      <c r="CX4502" s="97"/>
    </row>
    <row r="4503" spans="70:102" s="96" customFormat="1">
      <c r="BR4503" s="110"/>
      <c r="CX4503" s="97"/>
    </row>
    <row r="4504" spans="70:102" s="96" customFormat="1">
      <c r="BR4504" s="110"/>
      <c r="CX4504" s="97"/>
    </row>
    <row r="4505" spans="70:102" s="96" customFormat="1">
      <c r="BR4505" s="110"/>
      <c r="CX4505" s="97"/>
    </row>
    <row r="4506" spans="70:102" s="96" customFormat="1">
      <c r="BR4506" s="110"/>
      <c r="CX4506" s="97"/>
    </row>
    <row r="4507" spans="70:102" s="96" customFormat="1">
      <c r="BR4507" s="110"/>
      <c r="CX4507" s="97"/>
    </row>
    <row r="4508" spans="70:102" s="96" customFormat="1">
      <c r="BR4508" s="110"/>
      <c r="CX4508" s="97"/>
    </row>
    <row r="4509" spans="70:102" s="96" customFormat="1">
      <c r="BR4509" s="110"/>
      <c r="CX4509" s="97"/>
    </row>
    <row r="4510" spans="70:102" s="96" customFormat="1">
      <c r="BR4510" s="110"/>
      <c r="CX4510" s="97"/>
    </row>
    <row r="4511" spans="70:102" s="96" customFormat="1">
      <c r="BR4511" s="110"/>
      <c r="CX4511" s="97"/>
    </row>
    <row r="4512" spans="70:102" s="96" customFormat="1">
      <c r="BR4512" s="110"/>
      <c r="CX4512" s="97"/>
    </row>
    <row r="4513" spans="70:102" s="96" customFormat="1">
      <c r="BR4513" s="110"/>
      <c r="CX4513" s="97"/>
    </row>
    <row r="4514" spans="70:102" s="96" customFormat="1">
      <c r="BR4514" s="110"/>
      <c r="CX4514" s="97"/>
    </row>
    <row r="4515" spans="70:102" s="96" customFormat="1">
      <c r="BR4515" s="110"/>
      <c r="CX4515" s="97"/>
    </row>
    <row r="4516" spans="70:102" s="96" customFormat="1">
      <c r="BR4516" s="110"/>
      <c r="CX4516" s="97"/>
    </row>
    <row r="4517" spans="70:102" s="96" customFormat="1">
      <c r="BR4517" s="110"/>
      <c r="CX4517" s="97"/>
    </row>
    <row r="4518" spans="70:102" s="96" customFormat="1">
      <c r="BR4518" s="110"/>
      <c r="CX4518" s="97"/>
    </row>
    <row r="4519" spans="70:102" s="96" customFormat="1">
      <c r="BR4519" s="110"/>
      <c r="CX4519" s="97"/>
    </row>
    <row r="4520" spans="70:102" s="96" customFormat="1">
      <c r="BR4520" s="110"/>
      <c r="CX4520" s="97"/>
    </row>
    <row r="4521" spans="70:102" s="96" customFormat="1">
      <c r="BR4521" s="110"/>
      <c r="CX4521" s="97"/>
    </row>
    <row r="4522" spans="70:102" s="96" customFormat="1">
      <c r="BR4522" s="110"/>
      <c r="CX4522" s="97"/>
    </row>
    <row r="4523" spans="70:102" s="96" customFormat="1">
      <c r="BR4523" s="110"/>
      <c r="CX4523" s="97"/>
    </row>
    <row r="4524" spans="70:102" s="96" customFormat="1">
      <c r="BR4524" s="110"/>
      <c r="CX4524" s="97"/>
    </row>
    <row r="4525" spans="70:102" s="96" customFormat="1">
      <c r="BR4525" s="110"/>
      <c r="CX4525" s="97"/>
    </row>
    <row r="4526" spans="70:102" s="96" customFormat="1">
      <c r="BR4526" s="110"/>
      <c r="CX4526" s="97"/>
    </row>
    <row r="4527" spans="70:102" s="96" customFormat="1">
      <c r="BR4527" s="110"/>
      <c r="CX4527" s="97"/>
    </row>
    <row r="4528" spans="70:102" s="96" customFormat="1">
      <c r="BR4528" s="110"/>
      <c r="CX4528" s="97"/>
    </row>
    <row r="4529" spans="70:102" s="96" customFormat="1">
      <c r="BR4529" s="110"/>
      <c r="CX4529" s="97"/>
    </row>
    <row r="4530" spans="70:102" s="96" customFormat="1">
      <c r="BR4530" s="110"/>
      <c r="CX4530" s="97"/>
    </row>
    <row r="4531" spans="70:102" s="96" customFormat="1">
      <c r="BR4531" s="110"/>
      <c r="CX4531" s="97"/>
    </row>
    <row r="4532" spans="70:102" s="96" customFormat="1">
      <c r="BR4532" s="110"/>
      <c r="CX4532" s="97"/>
    </row>
    <row r="4533" spans="70:102" s="96" customFormat="1">
      <c r="BR4533" s="110"/>
      <c r="CX4533" s="97"/>
    </row>
    <row r="4534" spans="70:102" s="96" customFormat="1">
      <c r="BR4534" s="110"/>
      <c r="CX4534" s="97"/>
    </row>
    <row r="4535" spans="70:102" s="96" customFormat="1">
      <c r="BR4535" s="110"/>
      <c r="CX4535" s="97"/>
    </row>
    <row r="4536" spans="70:102" s="96" customFormat="1">
      <c r="BR4536" s="110"/>
      <c r="CX4536" s="97"/>
    </row>
    <row r="4537" spans="70:102" s="96" customFormat="1">
      <c r="BR4537" s="110"/>
      <c r="CX4537" s="97"/>
    </row>
    <row r="4538" spans="70:102" s="96" customFormat="1">
      <c r="BR4538" s="110"/>
      <c r="CX4538" s="97"/>
    </row>
    <row r="4539" spans="70:102" s="96" customFormat="1">
      <c r="BR4539" s="110"/>
      <c r="CX4539" s="97"/>
    </row>
    <row r="4540" spans="70:102" s="96" customFormat="1">
      <c r="BR4540" s="110"/>
      <c r="CX4540" s="97"/>
    </row>
    <row r="4541" spans="70:102" s="96" customFormat="1">
      <c r="BR4541" s="110"/>
      <c r="CX4541" s="97"/>
    </row>
    <row r="4542" spans="70:102" s="96" customFormat="1">
      <c r="BR4542" s="110"/>
      <c r="CX4542" s="97"/>
    </row>
    <row r="4543" spans="70:102" s="96" customFormat="1">
      <c r="BR4543" s="110"/>
      <c r="CX4543" s="97"/>
    </row>
    <row r="4544" spans="70:102" s="96" customFormat="1">
      <c r="BR4544" s="110"/>
      <c r="CX4544" s="97"/>
    </row>
    <row r="4545" spans="70:102" s="96" customFormat="1">
      <c r="BR4545" s="110"/>
      <c r="CX4545" s="97"/>
    </row>
    <row r="4546" spans="70:102" s="96" customFormat="1">
      <c r="BR4546" s="110"/>
      <c r="CX4546" s="97"/>
    </row>
    <row r="4547" spans="70:102" s="96" customFormat="1">
      <c r="BR4547" s="110"/>
      <c r="CX4547" s="97"/>
    </row>
    <row r="4548" spans="70:102" s="96" customFormat="1">
      <c r="BR4548" s="110"/>
      <c r="CX4548" s="97"/>
    </row>
    <row r="4549" spans="70:102" s="96" customFormat="1">
      <c r="BR4549" s="110"/>
      <c r="CX4549" s="97"/>
    </row>
    <row r="4550" spans="70:102" s="96" customFormat="1">
      <c r="BR4550" s="110"/>
      <c r="CX4550" s="97"/>
    </row>
    <row r="4551" spans="70:102" s="96" customFormat="1">
      <c r="BR4551" s="110"/>
      <c r="CX4551" s="97"/>
    </row>
    <row r="4552" spans="70:102" s="96" customFormat="1">
      <c r="BR4552" s="110"/>
      <c r="CX4552" s="97"/>
    </row>
    <row r="4553" spans="70:102" s="96" customFormat="1">
      <c r="BR4553" s="110"/>
      <c r="CX4553" s="97"/>
    </row>
    <row r="4554" spans="70:102" s="96" customFormat="1">
      <c r="BR4554" s="110"/>
      <c r="CX4554" s="97"/>
    </row>
    <row r="4555" spans="70:102" s="96" customFormat="1">
      <c r="BR4555" s="110"/>
      <c r="CX4555" s="97"/>
    </row>
    <row r="4556" spans="70:102" s="96" customFormat="1">
      <c r="BR4556" s="110"/>
      <c r="CX4556" s="97"/>
    </row>
    <row r="4557" spans="70:102" s="96" customFormat="1">
      <c r="BR4557" s="110"/>
      <c r="CX4557" s="97"/>
    </row>
    <row r="4558" spans="70:102" s="96" customFormat="1">
      <c r="BR4558" s="110"/>
      <c r="CX4558" s="97"/>
    </row>
    <row r="4559" spans="70:102" s="96" customFormat="1">
      <c r="BR4559" s="110"/>
      <c r="CX4559" s="97"/>
    </row>
    <row r="4560" spans="70:102" s="96" customFormat="1">
      <c r="BR4560" s="110"/>
      <c r="CX4560" s="97"/>
    </row>
    <row r="4561" spans="70:102" s="96" customFormat="1">
      <c r="BR4561" s="110"/>
      <c r="CX4561" s="97"/>
    </row>
    <row r="4562" spans="70:102" s="96" customFormat="1">
      <c r="BR4562" s="110"/>
      <c r="CX4562" s="97"/>
    </row>
    <row r="4563" spans="70:102" s="96" customFormat="1">
      <c r="BR4563" s="110"/>
      <c r="CX4563" s="97"/>
    </row>
    <row r="4564" spans="70:102" s="96" customFormat="1">
      <c r="BR4564" s="110"/>
      <c r="CX4564" s="97"/>
    </row>
    <row r="4565" spans="70:102" s="96" customFormat="1">
      <c r="BR4565" s="110"/>
      <c r="CX4565" s="97"/>
    </row>
    <row r="4566" spans="70:102" s="96" customFormat="1">
      <c r="BR4566" s="110"/>
      <c r="CX4566" s="97"/>
    </row>
    <row r="4567" spans="70:102" s="96" customFormat="1">
      <c r="BR4567" s="110"/>
      <c r="CX4567" s="97"/>
    </row>
    <row r="4568" spans="70:102" s="96" customFormat="1">
      <c r="BR4568" s="110"/>
      <c r="CX4568" s="97"/>
    </row>
    <row r="4569" spans="70:102" s="96" customFormat="1">
      <c r="BR4569" s="110"/>
      <c r="CX4569" s="97"/>
    </row>
    <row r="4570" spans="70:102" s="96" customFormat="1">
      <c r="BR4570" s="110"/>
      <c r="CX4570" s="97"/>
    </row>
    <row r="4571" spans="70:102" s="96" customFormat="1">
      <c r="BR4571" s="110"/>
      <c r="CX4571" s="97"/>
    </row>
    <row r="4572" spans="70:102" s="96" customFormat="1">
      <c r="BR4572" s="110"/>
      <c r="CX4572" s="97"/>
    </row>
    <row r="4573" spans="70:102" s="96" customFormat="1">
      <c r="BR4573" s="110"/>
      <c r="CX4573" s="97"/>
    </row>
    <row r="4574" spans="70:102" s="96" customFormat="1">
      <c r="BR4574" s="110"/>
      <c r="CX4574" s="97"/>
    </row>
    <row r="4575" spans="70:102" s="96" customFormat="1">
      <c r="BR4575" s="110"/>
      <c r="CX4575" s="97"/>
    </row>
    <row r="4576" spans="70:102" s="96" customFormat="1">
      <c r="BR4576" s="110"/>
      <c r="CX4576" s="97"/>
    </row>
    <row r="4577" spans="70:102" s="96" customFormat="1">
      <c r="BR4577" s="110"/>
      <c r="CX4577" s="97"/>
    </row>
    <row r="4578" spans="70:102" s="96" customFormat="1">
      <c r="BR4578" s="110"/>
      <c r="CX4578" s="97"/>
    </row>
    <row r="4579" spans="70:102" s="96" customFormat="1">
      <c r="BR4579" s="110"/>
      <c r="CX4579" s="97"/>
    </row>
    <row r="4580" spans="70:102" s="96" customFormat="1">
      <c r="BR4580" s="110"/>
      <c r="CX4580" s="97"/>
    </row>
    <row r="4581" spans="70:102" s="96" customFormat="1">
      <c r="BR4581" s="110"/>
      <c r="CX4581" s="97"/>
    </row>
    <row r="4582" spans="70:102" s="96" customFormat="1">
      <c r="BR4582" s="110"/>
      <c r="CX4582" s="97"/>
    </row>
    <row r="4583" spans="70:102" s="96" customFormat="1">
      <c r="BR4583" s="110"/>
      <c r="CX4583" s="97"/>
    </row>
    <row r="4584" spans="70:102" s="96" customFormat="1">
      <c r="BR4584" s="110"/>
      <c r="CX4584" s="97"/>
    </row>
    <row r="4585" spans="70:102" s="96" customFormat="1">
      <c r="BR4585" s="110"/>
      <c r="CX4585" s="97"/>
    </row>
    <row r="4586" spans="70:102" s="96" customFormat="1">
      <c r="BR4586" s="110"/>
      <c r="CX4586" s="97"/>
    </row>
    <row r="4587" spans="70:102" s="96" customFormat="1">
      <c r="BR4587" s="110"/>
      <c r="CX4587" s="97"/>
    </row>
    <row r="4588" spans="70:102" s="96" customFormat="1">
      <c r="BR4588" s="110"/>
      <c r="CX4588" s="97"/>
    </row>
    <row r="4589" spans="70:102" s="96" customFormat="1">
      <c r="BR4589" s="110"/>
      <c r="CX4589" s="97"/>
    </row>
    <row r="4590" spans="70:102" s="96" customFormat="1">
      <c r="BR4590" s="110"/>
      <c r="CX4590" s="97"/>
    </row>
    <row r="4591" spans="70:102" s="96" customFormat="1">
      <c r="BR4591" s="110"/>
      <c r="CX4591" s="97"/>
    </row>
    <row r="4592" spans="70:102" s="96" customFormat="1">
      <c r="BR4592" s="110"/>
      <c r="CX4592" s="97"/>
    </row>
    <row r="4593" spans="70:102" s="96" customFormat="1">
      <c r="BR4593" s="110"/>
      <c r="CX4593" s="97"/>
    </row>
    <row r="4594" spans="70:102" s="96" customFormat="1">
      <c r="BR4594" s="110"/>
      <c r="CX4594" s="97"/>
    </row>
    <row r="4595" spans="70:102" s="96" customFormat="1">
      <c r="BR4595" s="110"/>
      <c r="CX4595" s="97"/>
    </row>
    <row r="4596" spans="70:102" s="96" customFormat="1">
      <c r="BR4596" s="110"/>
      <c r="CX4596" s="97"/>
    </row>
    <row r="4597" spans="70:102" s="96" customFormat="1">
      <c r="BR4597" s="110"/>
      <c r="CX4597" s="97"/>
    </row>
    <row r="4598" spans="70:102" s="96" customFormat="1">
      <c r="BR4598" s="110"/>
      <c r="CX4598" s="97"/>
    </row>
    <row r="4599" spans="70:102" s="96" customFormat="1">
      <c r="BR4599" s="110"/>
      <c r="CX4599" s="97"/>
    </row>
    <row r="4600" spans="70:102" s="96" customFormat="1">
      <c r="BR4600" s="110"/>
      <c r="CX4600" s="97"/>
    </row>
    <row r="4601" spans="70:102" s="96" customFormat="1">
      <c r="BR4601" s="110"/>
      <c r="CX4601" s="97"/>
    </row>
    <row r="4602" spans="70:102" s="96" customFormat="1">
      <c r="BR4602" s="110"/>
      <c r="CX4602" s="97"/>
    </row>
    <row r="4603" spans="70:102" s="96" customFormat="1">
      <c r="BR4603" s="110"/>
      <c r="CX4603" s="97"/>
    </row>
    <row r="4604" spans="70:102" s="96" customFormat="1">
      <c r="BR4604" s="110"/>
      <c r="CX4604" s="97"/>
    </row>
    <row r="4605" spans="70:102" s="96" customFormat="1">
      <c r="BR4605" s="110"/>
      <c r="CX4605" s="97"/>
    </row>
    <row r="4606" spans="70:102" s="96" customFormat="1">
      <c r="BR4606" s="110"/>
      <c r="CX4606" s="97"/>
    </row>
    <row r="4607" spans="70:102" s="96" customFormat="1">
      <c r="BR4607" s="110"/>
      <c r="CX4607" s="97"/>
    </row>
    <row r="4608" spans="70:102" s="96" customFormat="1">
      <c r="BR4608" s="110"/>
      <c r="CX4608" s="97"/>
    </row>
    <row r="4609" spans="70:102" s="96" customFormat="1">
      <c r="BR4609" s="110"/>
      <c r="CX4609" s="97"/>
    </row>
    <row r="4610" spans="70:102" s="96" customFormat="1">
      <c r="BR4610" s="110"/>
      <c r="CX4610" s="97"/>
    </row>
    <row r="4611" spans="70:102" s="96" customFormat="1">
      <c r="BR4611" s="110"/>
      <c r="CX4611" s="97"/>
    </row>
    <row r="4612" spans="70:102" s="96" customFormat="1">
      <c r="BR4612" s="110"/>
      <c r="CX4612" s="97"/>
    </row>
    <row r="4613" spans="70:102" s="96" customFormat="1">
      <c r="BR4613" s="110"/>
      <c r="CX4613" s="97"/>
    </row>
    <row r="4614" spans="70:102" s="96" customFormat="1">
      <c r="BR4614" s="110"/>
      <c r="CX4614" s="97"/>
    </row>
    <row r="4615" spans="70:102" s="96" customFormat="1">
      <c r="BR4615" s="110"/>
      <c r="CX4615" s="97"/>
    </row>
    <row r="4616" spans="70:102" s="96" customFormat="1">
      <c r="BR4616" s="110"/>
      <c r="CX4616" s="97"/>
    </row>
    <row r="4617" spans="70:102" s="96" customFormat="1">
      <c r="BR4617" s="110"/>
      <c r="CX4617" s="97"/>
    </row>
    <row r="4618" spans="70:102" s="96" customFormat="1">
      <c r="BR4618" s="110"/>
      <c r="CX4618" s="97"/>
    </row>
    <row r="4619" spans="70:102" s="96" customFormat="1">
      <c r="BR4619" s="110"/>
      <c r="CX4619" s="97"/>
    </row>
    <row r="4620" spans="70:102" s="96" customFormat="1">
      <c r="BR4620" s="110"/>
      <c r="CX4620" s="97"/>
    </row>
    <row r="4621" spans="70:102" s="96" customFormat="1">
      <c r="BR4621" s="110"/>
      <c r="CX4621" s="97"/>
    </row>
    <row r="4622" spans="70:102" s="96" customFormat="1">
      <c r="BR4622" s="110"/>
      <c r="CX4622" s="97"/>
    </row>
    <row r="4623" spans="70:102" s="96" customFormat="1">
      <c r="BR4623" s="110"/>
      <c r="CX4623" s="97"/>
    </row>
    <row r="4624" spans="70:102" s="96" customFormat="1">
      <c r="BR4624" s="110"/>
      <c r="CX4624" s="97"/>
    </row>
    <row r="4625" spans="70:102" s="96" customFormat="1">
      <c r="BR4625" s="110"/>
      <c r="CX4625" s="97"/>
    </row>
    <row r="4626" spans="70:102" s="96" customFormat="1">
      <c r="BR4626" s="110"/>
      <c r="CX4626" s="97"/>
    </row>
    <row r="4627" spans="70:102" s="96" customFormat="1">
      <c r="BR4627" s="110"/>
      <c r="CX4627" s="97"/>
    </row>
    <row r="4628" spans="70:102" s="96" customFormat="1">
      <c r="BR4628" s="110"/>
      <c r="CX4628" s="97"/>
    </row>
    <row r="4629" spans="70:102" s="96" customFormat="1">
      <c r="BR4629" s="110"/>
      <c r="CX4629" s="97"/>
    </row>
    <row r="4630" spans="70:102" s="96" customFormat="1">
      <c r="BR4630" s="110"/>
      <c r="CX4630" s="97"/>
    </row>
    <row r="4631" spans="70:102" s="96" customFormat="1">
      <c r="BR4631" s="110"/>
      <c r="CX4631" s="97"/>
    </row>
    <row r="4632" spans="70:102" s="96" customFormat="1">
      <c r="BR4632" s="110"/>
      <c r="CX4632" s="97"/>
    </row>
    <row r="4633" spans="70:102" s="96" customFormat="1">
      <c r="BR4633" s="110"/>
      <c r="CX4633" s="97"/>
    </row>
    <row r="4634" spans="70:102" s="96" customFormat="1">
      <c r="BR4634" s="110"/>
      <c r="CX4634" s="97"/>
    </row>
    <row r="4635" spans="70:102" s="96" customFormat="1">
      <c r="BR4635" s="110"/>
      <c r="CX4635" s="97"/>
    </row>
    <row r="4636" spans="70:102" s="96" customFormat="1">
      <c r="BR4636" s="110"/>
      <c r="CX4636" s="97"/>
    </row>
    <row r="4637" spans="70:102" s="96" customFormat="1">
      <c r="BR4637" s="110"/>
      <c r="CX4637" s="97"/>
    </row>
    <row r="4638" spans="70:102" s="96" customFormat="1">
      <c r="BR4638" s="110"/>
      <c r="CX4638" s="97"/>
    </row>
    <row r="4639" spans="70:102" s="96" customFormat="1">
      <c r="BR4639" s="110"/>
      <c r="CX4639" s="97"/>
    </row>
    <row r="4640" spans="70:102" s="96" customFormat="1">
      <c r="BR4640" s="110"/>
      <c r="CX4640" s="97"/>
    </row>
    <row r="4641" spans="70:102" s="96" customFormat="1">
      <c r="BR4641" s="110"/>
      <c r="CX4641" s="97"/>
    </row>
    <row r="4642" spans="70:102" s="96" customFormat="1">
      <c r="BR4642" s="110"/>
      <c r="CX4642" s="97"/>
    </row>
    <row r="4643" spans="70:102" s="96" customFormat="1">
      <c r="BR4643" s="110"/>
      <c r="CX4643" s="97"/>
    </row>
    <row r="4644" spans="70:102" s="96" customFormat="1">
      <c r="BR4644" s="110"/>
      <c r="CX4644" s="97"/>
    </row>
    <row r="4645" spans="70:102" s="96" customFormat="1">
      <c r="BR4645" s="110"/>
      <c r="CX4645" s="97"/>
    </row>
    <row r="4646" spans="70:102" s="96" customFormat="1">
      <c r="BR4646" s="110"/>
      <c r="CX4646" s="97"/>
    </row>
    <row r="4647" spans="70:102" s="96" customFormat="1">
      <c r="BR4647" s="110"/>
      <c r="CX4647" s="97"/>
    </row>
    <row r="4648" spans="70:102" s="96" customFormat="1">
      <c r="BR4648" s="110"/>
      <c r="CX4648" s="97"/>
    </row>
    <row r="4649" spans="70:102" s="96" customFormat="1">
      <c r="BR4649" s="110"/>
      <c r="CX4649" s="97"/>
    </row>
    <row r="4650" spans="70:102" s="96" customFormat="1">
      <c r="BR4650" s="110"/>
      <c r="CX4650" s="97"/>
    </row>
    <row r="4651" spans="70:102" s="96" customFormat="1">
      <c r="BR4651" s="110"/>
      <c r="CX4651" s="97"/>
    </row>
    <row r="4652" spans="70:102" s="96" customFormat="1">
      <c r="BR4652" s="110"/>
      <c r="CX4652" s="97"/>
    </row>
    <row r="4653" spans="70:102" s="96" customFormat="1">
      <c r="BR4653" s="110"/>
      <c r="CX4653" s="97"/>
    </row>
    <row r="4654" spans="70:102" s="96" customFormat="1">
      <c r="BR4654" s="110"/>
      <c r="CX4654" s="97"/>
    </row>
    <row r="4655" spans="70:102" s="96" customFormat="1">
      <c r="BR4655" s="110"/>
      <c r="CX4655" s="97"/>
    </row>
    <row r="4656" spans="70:102" s="96" customFormat="1">
      <c r="BR4656" s="110"/>
      <c r="CX4656" s="97"/>
    </row>
    <row r="4657" spans="70:102" s="96" customFormat="1">
      <c r="BR4657" s="110"/>
      <c r="CX4657" s="97"/>
    </row>
    <row r="4658" spans="70:102" s="96" customFormat="1">
      <c r="BR4658" s="110"/>
      <c r="CX4658" s="97"/>
    </row>
    <row r="4659" spans="70:102" s="96" customFormat="1">
      <c r="BR4659" s="110"/>
      <c r="CX4659" s="97"/>
    </row>
    <row r="4660" spans="70:102" s="96" customFormat="1">
      <c r="BR4660" s="110"/>
      <c r="CX4660" s="97"/>
    </row>
    <row r="4661" spans="70:102" s="96" customFormat="1">
      <c r="BR4661" s="110"/>
      <c r="CX4661" s="97"/>
    </row>
    <row r="4662" spans="70:102" s="96" customFormat="1">
      <c r="BR4662" s="110"/>
      <c r="CX4662" s="97"/>
    </row>
    <row r="4663" spans="70:102" s="96" customFormat="1">
      <c r="BR4663" s="110"/>
      <c r="CX4663" s="97"/>
    </row>
    <row r="4664" spans="70:102" s="96" customFormat="1">
      <c r="BR4664" s="110"/>
      <c r="CX4664" s="97"/>
    </row>
    <row r="4665" spans="70:102" s="96" customFormat="1">
      <c r="BR4665" s="110"/>
      <c r="CX4665" s="97"/>
    </row>
    <row r="4666" spans="70:102" s="96" customFormat="1">
      <c r="BR4666" s="110"/>
      <c r="CX4666" s="97"/>
    </row>
    <row r="4667" spans="70:102" s="96" customFormat="1">
      <c r="BR4667" s="110"/>
      <c r="CX4667" s="97"/>
    </row>
    <row r="4668" spans="70:102" s="96" customFormat="1">
      <c r="BR4668" s="110"/>
      <c r="CX4668" s="97"/>
    </row>
    <row r="4669" spans="70:102" s="96" customFormat="1">
      <c r="BR4669" s="110"/>
      <c r="CX4669" s="97"/>
    </row>
    <row r="4670" spans="70:102" s="96" customFormat="1">
      <c r="BR4670" s="110"/>
      <c r="CX4670" s="97"/>
    </row>
    <row r="4671" spans="70:102" s="96" customFormat="1">
      <c r="BR4671" s="110"/>
      <c r="CX4671" s="97"/>
    </row>
    <row r="4672" spans="70:102" s="96" customFormat="1">
      <c r="BR4672" s="110"/>
      <c r="CX4672" s="97"/>
    </row>
    <row r="4673" spans="70:102" s="96" customFormat="1">
      <c r="BR4673" s="110"/>
      <c r="CX4673" s="97"/>
    </row>
    <row r="4674" spans="70:102" s="96" customFormat="1">
      <c r="BR4674" s="110"/>
      <c r="CX4674" s="97"/>
    </row>
    <row r="4675" spans="70:102" s="96" customFormat="1">
      <c r="BR4675" s="110"/>
      <c r="CX4675" s="97"/>
    </row>
    <row r="4676" spans="70:102" s="96" customFormat="1">
      <c r="BR4676" s="110"/>
      <c r="CX4676" s="97"/>
    </row>
    <row r="4677" spans="70:102" s="96" customFormat="1">
      <c r="BR4677" s="110"/>
      <c r="CX4677" s="97"/>
    </row>
    <row r="4678" spans="70:102" s="96" customFormat="1">
      <c r="BR4678" s="110"/>
      <c r="CX4678" s="97"/>
    </row>
    <row r="4679" spans="70:102" s="96" customFormat="1">
      <c r="BR4679" s="110"/>
      <c r="CX4679" s="97"/>
    </row>
    <row r="4680" spans="70:102" s="96" customFormat="1">
      <c r="BR4680" s="110"/>
      <c r="CX4680" s="97"/>
    </row>
    <row r="4681" spans="70:102" s="96" customFormat="1">
      <c r="BR4681" s="110"/>
      <c r="CX4681" s="97"/>
    </row>
    <row r="4682" spans="70:102" s="96" customFormat="1">
      <c r="BR4682" s="110"/>
      <c r="CX4682" s="97"/>
    </row>
    <row r="4683" spans="70:102" s="96" customFormat="1">
      <c r="BR4683" s="110"/>
      <c r="CX4683" s="97"/>
    </row>
    <row r="4684" spans="70:102" s="96" customFormat="1">
      <c r="BR4684" s="110"/>
      <c r="CX4684" s="97"/>
    </row>
    <row r="4685" spans="70:102" s="96" customFormat="1">
      <c r="BR4685" s="110"/>
      <c r="CX4685" s="97"/>
    </row>
    <row r="4686" spans="70:102" s="96" customFormat="1">
      <c r="BR4686" s="110"/>
      <c r="CX4686" s="97"/>
    </row>
    <row r="4687" spans="70:102" s="96" customFormat="1">
      <c r="BR4687" s="110"/>
      <c r="CX4687" s="97"/>
    </row>
    <row r="4688" spans="70:102" s="96" customFormat="1">
      <c r="BR4688" s="110"/>
      <c r="CX4688" s="97"/>
    </row>
    <row r="4689" spans="70:102" s="96" customFormat="1">
      <c r="BR4689" s="110"/>
      <c r="CX4689" s="97"/>
    </row>
    <row r="4690" spans="70:102" s="96" customFormat="1">
      <c r="BR4690" s="110"/>
      <c r="CX4690" s="97"/>
    </row>
    <row r="4691" spans="70:102" s="96" customFormat="1">
      <c r="BR4691" s="110"/>
      <c r="CX4691" s="97"/>
    </row>
    <row r="4692" spans="70:102" s="96" customFormat="1">
      <c r="BR4692" s="110"/>
      <c r="CX4692" s="97"/>
    </row>
    <row r="4693" spans="70:102" s="96" customFormat="1">
      <c r="BR4693" s="110"/>
      <c r="CX4693" s="97"/>
    </row>
    <row r="4694" spans="70:102" s="96" customFormat="1">
      <c r="BR4694" s="110"/>
      <c r="CX4694" s="97"/>
    </row>
    <row r="4695" spans="70:102" s="96" customFormat="1">
      <c r="BR4695" s="110"/>
      <c r="CX4695" s="97"/>
    </row>
    <row r="4696" spans="70:102" s="96" customFormat="1">
      <c r="BR4696" s="110"/>
      <c r="CX4696" s="97"/>
    </row>
    <row r="4697" spans="70:102" s="96" customFormat="1">
      <c r="BR4697" s="110"/>
      <c r="CX4697" s="97"/>
    </row>
    <row r="4698" spans="70:102" s="96" customFormat="1">
      <c r="BR4698" s="110"/>
      <c r="CX4698" s="97"/>
    </row>
    <row r="4699" spans="70:102" s="96" customFormat="1">
      <c r="BR4699" s="110"/>
      <c r="CX4699" s="97"/>
    </row>
    <row r="4700" spans="70:102" s="96" customFormat="1">
      <c r="BR4700" s="110"/>
      <c r="CX4700" s="97"/>
    </row>
    <row r="4701" spans="70:102" s="96" customFormat="1">
      <c r="BR4701" s="110"/>
      <c r="CX4701" s="97"/>
    </row>
    <row r="4702" spans="70:102" s="96" customFormat="1">
      <c r="BR4702" s="110"/>
      <c r="CX4702" s="97"/>
    </row>
    <row r="4703" spans="70:102" s="96" customFormat="1">
      <c r="BR4703" s="110"/>
      <c r="CX4703" s="97"/>
    </row>
    <row r="4704" spans="70:102" s="96" customFormat="1">
      <c r="BR4704" s="110"/>
      <c r="CX4704" s="97"/>
    </row>
    <row r="4705" spans="70:102" s="96" customFormat="1">
      <c r="BR4705" s="110"/>
      <c r="CX4705" s="97"/>
    </row>
    <row r="4706" spans="70:102" s="96" customFormat="1">
      <c r="BR4706" s="110"/>
      <c r="CX4706" s="97"/>
    </row>
    <row r="4707" spans="70:102" s="96" customFormat="1">
      <c r="BR4707" s="110"/>
      <c r="CX4707" s="97"/>
    </row>
    <row r="4708" spans="70:102" s="96" customFormat="1">
      <c r="BR4708" s="110"/>
      <c r="CX4708" s="97"/>
    </row>
    <row r="4709" spans="70:102" s="96" customFormat="1">
      <c r="BR4709" s="110"/>
      <c r="CX4709" s="97"/>
    </row>
    <row r="4710" spans="70:102" s="96" customFormat="1">
      <c r="BR4710" s="110"/>
      <c r="CX4710" s="97"/>
    </row>
    <row r="4711" spans="70:102" s="96" customFormat="1">
      <c r="BR4711" s="110"/>
      <c r="CX4711" s="97"/>
    </row>
    <row r="4712" spans="70:102" s="96" customFormat="1">
      <c r="BR4712" s="110"/>
      <c r="CX4712" s="97"/>
    </row>
    <row r="4713" spans="70:102" s="96" customFormat="1">
      <c r="BR4713" s="110"/>
      <c r="CX4713" s="97"/>
    </row>
    <row r="4714" spans="70:102" s="96" customFormat="1">
      <c r="BR4714" s="110"/>
      <c r="CX4714" s="97"/>
    </row>
    <row r="4715" spans="70:102" s="96" customFormat="1">
      <c r="BR4715" s="110"/>
      <c r="CX4715" s="97"/>
    </row>
    <row r="4716" spans="70:102" s="96" customFormat="1">
      <c r="BR4716" s="110"/>
      <c r="CX4716" s="97"/>
    </row>
    <row r="4717" spans="70:102" s="96" customFormat="1">
      <c r="BR4717" s="110"/>
      <c r="CX4717" s="97"/>
    </row>
    <row r="4718" spans="70:102" s="96" customFormat="1">
      <c r="BR4718" s="110"/>
      <c r="CX4718" s="97"/>
    </row>
    <row r="4719" spans="70:102" s="96" customFormat="1">
      <c r="BR4719" s="110"/>
      <c r="CX4719" s="97"/>
    </row>
    <row r="4720" spans="70:102" s="96" customFormat="1">
      <c r="BR4720" s="110"/>
      <c r="CX4720" s="97"/>
    </row>
    <row r="4721" spans="70:102" s="96" customFormat="1">
      <c r="BR4721" s="110"/>
      <c r="CX4721" s="97"/>
    </row>
    <row r="4722" spans="70:102" s="96" customFormat="1">
      <c r="BR4722" s="110"/>
      <c r="CX4722" s="97"/>
    </row>
    <row r="4723" spans="70:102" s="96" customFormat="1">
      <c r="BR4723" s="110"/>
      <c r="CX4723" s="97"/>
    </row>
    <row r="4724" spans="70:102" s="96" customFormat="1">
      <c r="BR4724" s="110"/>
      <c r="CX4724" s="97"/>
    </row>
    <row r="4725" spans="70:102" s="96" customFormat="1">
      <c r="BR4725" s="110"/>
      <c r="CX4725" s="97"/>
    </row>
    <row r="4726" spans="70:102" s="96" customFormat="1">
      <c r="BR4726" s="110"/>
      <c r="CX4726" s="97"/>
    </row>
    <row r="4727" spans="70:102" s="96" customFormat="1">
      <c r="BR4727" s="110"/>
      <c r="CX4727" s="97"/>
    </row>
    <row r="4728" spans="70:102" s="96" customFormat="1">
      <c r="BR4728" s="110"/>
      <c r="CX4728" s="97"/>
    </row>
    <row r="4729" spans="70:102" s="96" customFormat="1">
      <c r="BR4729" s="110"/>
      <c r="CX4729" s="97"/>
    </row>
    <row r="4730" spans="70:102" s="96" customFormat="1">
      <c r="BR4730" s="110"/>
      <c r="CX4730" s="97"/>
    </row>
    <row r="4731" spans="70:102" s="96" customFormat="1">
      <c r="BR4731" s="110"/>
      <c r="CX4731" s="97"/>
    </row>
    <row r="4732" spans="70:102" s="96" customFormat="1">
      <c r="BR4732" s="110"/>
      <c r="CX4732" s="97"/>
    </row>
    <row r="4733" spans="70:102" s="96" customFormat="1">
      <c r="BR4733" s="110"/>
      <c r="CX4733" s="97"/>
    </row>
    <row r="4734" spans="70:102" s="96" customFormat="1">
      <c r="BR4734" s="110"/>
      <c r="CX4734" s="97"/>
    </row>
    <row r="4735" spans="70:102" s="96" customFormat="1">
      <c r="BR4735" s="110"/>
      <c r="CX4735" s="97"/>
    </row>
    <row r="4736" spans="70:102" s="96" customFormat="1">
      <c r="BR4736" s="110"/>
      <c r="CX4736" s="97"/>
    </row>
    <row r="4737" spans="70:102" s="96" customFormat="1">
      <c r="BR4737" s="110"/>
      <c r="CX4737" s="97"/>
    </row>
    <row r="4738" spans="70:102" s="96" customFormat="1">
      <c r="BR4738" s="110"/>
      <c r="CX4738" s="97"/>
    </row>
    <row r="4739" spans="70:102" s="96" customFormat="1">
      <c r="BR4739" s="110"/>
      <c r="CX4739" s="97"/>
    </row>
    <row r="4740" spans="70:102" s="96" customFormat="1">
      <c r="BR4740" s="110"/>
      <c r="CX4740" s="97"/>
    </row>
    <row r="4741" spans="70:102" s="96" customFormat="1">
      <c r="BR4741" s="110"/>
      <c r="CX4741" s="97"/>
    </row>
    <row r="4742" spans="70:102" s="96" customFormat="1">
      <c r="BR4742" s="110"/>
      <c r="CX4742" s="97"/>
    </row>
    <row r="4743" spans="70:102" s="96" customFormat="1">
      <c r="BR4743" s="110"/>
      <c r="CX4743" s="97"/>
    </row>
    <row r="4744" spans="70:102" s="96" customFormat="1">
      <c r="BR4744" s="110"/>
      <c r="CX4744" s="97"/>
    </row>
    <row r="4745" spans="70:102" s="96" customFormat="1">
      <c r="BR4745" s="110"/>
      <c r="CX4745" s="97"/>
    </row>
    <row r="4746" spans="70:102" s="96" customFormat="1">
      <c r="BR4746" s="110"/>
      <c r="CX4746" s="97"/>
    </row>
    <row r="4747" spans="70:102" s="96" customFormat="1">
      <c r="BR4747" s="110"/>
      <c r="CX4747" s="97"/>
    </row>
    <row r="4748" spans="70:102" s="96" customFormat="1">
      <c r="BR4748" s="110"/>
      <c r="CX4748" s="97"/>
    </row>
    <row r="4749" spans="70:102" s="96" customFormat="1">
      <c r="BR4749" s="110"/>
      <c r="CX4749" s="97"/>
    </row>
    <row r="4750" spans="70:102" s="96" customFormat="1">
      <c r="BR4750" s="110"/>
      <c r="CX4750" s="97"/>
    </row>
    <row r="4751" spans="70:102" s="96" customFormat="1">
      <c r="BR4751" s="110"/>
      <c r="CX4751" s="97"/>
    </row>
    <row r="4752" spans="70:102" s="96" customFormat="1">
      <c r="BR4752" s="110"/>
      <c r="CX4752" s="97"/>
    </row>
    <row r="4753" spans="70:102" s="96" customFormat="1">
      <c r="BR4753" s="110"/>
      <c r="CX4753" s="97"/>
    </row>
    <row r="4754" spans="70:102" s="96" customFormat="1">
      <c r="BR4754" s="110"/>
      <c r="CX4754" s="97"/>
    </row>
    <row r="4755" spans="70:102" s="96" customFormat="1">
      <c r="BR4755" s="110"/>
      <c r="CX4755" s="97"/>
    </row>
    <row r="4756" spans="70:102" s="96" customFormat="1">
      <c r="BR4756" s="110"/>
      <c r="CX4756" s="97"/>
    </row>
    <row r="4757" spans="70:102" s="96" customFormat="1">
      <c r="BR4757" s="110"/>
      <c r="CX4757" s="97"/>
    </row>
    <row r="4758" spans="70:102" s="96" customFormat="1">
      <c r="BR4758" s="110"/>
      <c r="CX4758" s="97"/>
    </row>
    <row r="4759" spans="70:102" s="96" customFormat="1">
      <c r="BR4759" s="110"/>
      <c r="CX4759" s="97"/>
    </row>
    <row r="4760" spans="70:102" s="96" customFormat="1">
      <c r="BR4760" s="110"/>
      <c r="CX4760" s="97"/>
    </row>
    <row r="4761" spans="70:102" s="96" customFormat="1">
      <c r="BR4761" s="110"/>
      <c r="CX4761" s="97"/>
    </row>
    <row r="4762" spans="70:102" s="96" customFormat="1">
      <c r="BR4762" s="110"/>
      <c r="CX4762" s="97"/>
    </row>
    <row r="4763" spans="70:102" s="96" customFormat="1">
      <c r="BR4763" s="110"/>
      <c r="CX4763" s="97"/>
    </row>
    <row r="4764" spans="70:102" s="96" customFormat="1">
      <c r="BR4764" s="110"/>
      <c r="CX4764" s="97"/>
    </row>
    <row r="4765" spans="70:102" s="96" customFormat="1">
      <c r="BR4765" s="110"/>
      <c r="CX4765" s="97"/>
    </row>
    <row r="4766" spans="70:102" s="96" customFormat="1">
      <c r="BR4766" s="110"/>
      <c r="CX4766" s="97"/>
    </row>
    <row r="4767" spans="70:102" s="96" customFormat="1">
      <c r="BR4767" s="110"/>
      <c r="CX4767" s="97"/>
    </row>
    <row r="4768" spans="70:102" s="96" customFormat="1">
      <c r="BR4768" s="110"/>
      <c r="CX4768" s="97"/>
    </row>
    <row r="4769" spans="70:102" s="96" customFormat="1">
      <c r="BR4769" s="110"/>
      <c r="CX4769" s="97"/>
    </row>
    <row r="4770" spans="70:102" s="96" customFormat="1">
      <c r="BR4770" s="110"/>
      <c r="CX4770" s="97"/>
    </row>
    <row r="4771" spans="70:102" s="96" customFormat="1">
      <c r="BR4771" s="110"/>
      <c r="CX4771" s="97"/>
    </row>
    <row r="4772" spans="70:102" s="96" customFormat="1">
      <c r="BR4772" s="110"/>
      <c r="CX4772" s="97"/>
    </row>
    <row r="4773" spans="70:102" s="96" customFormat="1">
      <c r="BR4773" s="110"/>
      <c r="CX4773" s="97"/>
    </row>
    <row r="4774" spans="70:102" s="96" customFormat="1">
      <c r="BR4774" s="110"/>
      <c r="CX4774" s="97"/>
    </row>
    <row r="4775" spans="70:102" s="96" customFormat="1">
      <c r="BR4775" s="110"/>
      <c r="CX4775" s="97"/>
    </row>
    <row r="4776" spans="70:102" s="96" customFormat="1">
      <c r="BR4776" s="110"/>
      <c r="CX4776" s="97"/>
    </row>
    <row r="4777" spans="70:102" s="96" customFormat="1">
      <c r="BR4777" s="110"/>
      <c r="CX4777" s="97"/>
    </row>
    <row r="4778" spans="70:102" s="96" customFormat="1">
      <c r="BR4778" s="110"/>
      <c r="CX4778" s="97"/>
    </row>
    <row r="4779" spans="70:102" s="96" customFormat="1">
      <c r="BR4779" s="110"/>
      <c r="CX4779" s="97"/>
    </row>
    <row r="4780" spans="70:102" s="96" customFormat="1">
      <c r="BR4780" s="110"/>
      <c r="CX4780" s="97"/>
    </row>
    <row r="4781" spans="70:102" s="96" customFormat="1">
      <c r="BR4781" s="110"/>
      <c r="CX4781" s="97"/>
    </row>
    <row r="4782" spans="70:102" s="96" customFormat="1">
      <c r="BR4782" s="110"/>
      <c r="CX4782" s="97"/>
    </row>
    <row r="4783" spans="70:102" s="96" customFormat="1">
      <c r="BR4783" s="110"/>
      <c r="CX4783" s="97"/>
    </row>
    <row r="4784" spans="70:102" s="96" customFormat="1">
      <c r="BR4784" s="110"/>
      <c r="CX4784" s="97"/>
    </row>
    <row r="4785" spans="70:102" s="96" customFormat="1">
      <c r="BR4785" s="110"/>
      <c r="CX4785" s="97"/>
    </row>
    <row r="4786" spans="70:102" s="96" customFormat="1">
      <c r="BR4786" s="110"/>
      <c r="CX4786" s="97"/>
    </row>
    <row r="4787" spans="70:102" s="96" customFormat="1">
      <c r="BR4787" s="110"/>
      <c r="CX4787" s="97"/>
    </row>
    <row r="4788" spans="70:102" s="96" customFormat="1">
      <c r="BR4788" s="110"/>
      <c r="CX4788" s="97"/>
    </row>
    <row r="4789" spans="70:102" s="96" customFormat="1">
      <c r="BR4789" s="110"/>
      <c r="CX4789" s="97"/>
    </row>
    <row r="4790" spans="70:102" s="96" customFormat="1">
      <c r="BR4790" s="110"/>
      <c r="CX4790" s="97"/>
    </row>
    <row r="4791" spans="70:102" s="96" customFormat="1">
      <c r="BR4791" s="110"/>
      <c r="CX4791" s="97"/>
    </row>
    <row r="4792" spans="70:102" s="96" customFormat="1">
      <c r="BR4792" s="110"/>
      <c r="CX4792" s="97"/>
    </row>
    <row r="4793" spans="70:102" s="96" customFormat="1">
      <c r="BR4793" s="110"/>
      <c r="CX4793" s="97"/>
    </row>
    <row r="4794" spans="70:102" s="96" customFormat="1">
      <c r="BR4794" s="110"/>
      <c r="CX4794" s="97"/>
    </row>
    <row r="4795" spans="70:102" s="96" customFormat="1">
      <c r="BR4795" s="110"/>
      <c r="CX4795" s="97"/>
    </row>
    <row r="4796" spans="70:102" s="96" customFormat="1">
      <c r="BR4796" s="110"/>
      <c r="CX4796" s="97"/>
    </row>
    <row r="4797" spans="70:102" s="96" customFormat="1">
      <c r="BR4797" s="110"/>
      <c r="CX4797" s="97"/>
    </row>
    <row r="4798" spans="70:102" s="96" customFormat="1">
      <c r="BR4798" s="110"/>
      <c r="CX4798" s="97"/>
    </row>
    <row r="4799" spans="70:102" s="96" customFormat="1">
      <c r="BR4799" s="110"/>
      <c r="CX4799" s="97"/>
    </row>
    <row r="4800" spans="70:102" s="96" customFormat="1">
      <c r="BR4800" s="110"/>
      <c r="CX4800" s="97"/>
    </row>
    <row r="4801" spans="70:102" s="96" customFormat="1">
      <c r="BR4801" s="110"/>
      <c r="CX4801" s="97"/>
    </row>
    <row r="4802" spans="70:102" s="96" customFormat="1">
      <c r="BR4802" s="110"/>
      <c r="CX4802" s="97"/>
    </row>
    <row r="4803" spans="70:102" s="96" customFormat="1">
      <c r="BR4803" s="110"/>
      <c r="CX4803" s="97"/>
    </row>
    <row r="4804" spans="70:102" s="96" customFormat="1">
      <c r="BR4804" s="110"/>
      <c r="CX4804" s="97"/>
    </row>
    <row r="4805" spans="70:102" s="96" customFormat="1">
      <c r="BR4805" s="110"/>
      <c r="CX4805" s="97"/>
    </row>
    <row r="4806" spans="70:102" s="96" customFormat="1">
      <c r="BR4806" s="110"/>
      <c r="CX4806" s="97"/>
    </row>
    <row r="4807" spans="70:102" s="96" customFormat="1">
      <c r="BR4807" s="110"/>
      <c r="CX4807" s="97"/>
    </row>
    <row r="4808" spans="70:102" s="96" customFormat="1">
      <c r="BR4808" s="110"/>
      <c r="CX4808" s="97"/>
    </row>
    <row r="4809" spans="70:102" s="96" customFormat="1">
      <c r="BR4809" s="110"/>
      <c r="CX4809" s="97"/>
    </row>
    <row r="4810" spans="70:102" s="96" customFormat="1">
      <c r="BR4810" s="110"/>
      <c r="CX4810" s="97"/>
    </row>
    <row r="4811" spans="70:102" s="96" customFormat="1">
      <c r="BR4811" s="110"/>
      <c r="CX4811" s="97"/>
    </row>
    <row r="4812" spans="70:102" s="96" customFormat="1">
      <c r="BR4812" s="110"/>
      <c r="CX4812" s="97"/>
    </row>
    <row r="4813" spans="70:102" s="96" customFormat="1">
      <c r="BR4813" s="110"/>
      <c r="CX4813" s="97"/>
    </row>
    <row r="4814" spans="70:102" s="96" customFormat="1">
      <c r="BR4814" s="110"/>
      <c r="CX4814" s="97"/>
    </row>
    <row r="4815" spans="70:102" s="96" customFormat="1">
      <c r="BR4815" s="110"/>
      <c r="CX4815" s="97"/>
    </row>
    <row r="4816" spans="70:102" s="96" customFormat="1">
      <c r="BR4816" s="110"/>
      <c r="CX4816" s="97"/>
    </row>
    <row r="4817" spans="70:102" s="96" customFormat="1">
      <c r="BR4817" s="110"/>
      <c r="CX4817" s="97"/>
    </row>
    <row r="4818" spans="70:102" s="96" customFormat="1">
      <c r="BR4818" s="110"/>
      <c r="CX4818" s="97"/>
    </row>
    <row r="4819" spans="70:102" s="96" customFormat="1">
      <c r="BR4819" s="110"/>
      <c r="CX4819" s="97"/>
    </row>
    <row r="4820" spans="70:102" s="96" customFormat="1">
      <c r="BR4820" s="110"/>
      <c r="CX4820" s="97"/>
    </row>
    <row r="4821" spans="70:102" s="96" customFormat="1">
      <c r="BR4821" s="110"/>
      <c r="CX4821" s="97"/>
    </row>
    <row r="4822" spans="70:102" s="96" customFormat="1">
      <c r="BR4822" s="110"/>
      <c r="CX4822" s="97"/>
    </row>
    <row r="4823" spans="70:102" s="96" customFormat="1">
      <c r="BR4823" s="110"/>
      <c r="CX4823" s="97"/>
    </row>
    <row r="4824" spans="70:102" s="96" customFormat="1">
      <c r="BR4824" s="110"/>
      <c r="CX4824" s="97"/>
    </row>
    <row r="4825" spans="70:102" s="96" customFormat="1">
      <c r="BR4825" s="110"/>
      <c r="CX4825" s="97"/>
    </row>
    <row r="4826" spans="70:102" s="96" customFormat="1">
      <c r="BR4826" s="110"/>
      <c r="CX4826" s="97"/>
    </row>
    <row r="4827" spans="70:102" s="96" customFormat="1">
      <c r="BR4827" s="110"/>
      <c r="CX4827" s="97"/>
    </row>
    <row r="4828" spans="70:102" s="96" customFormat="1">
      <c r="BR4828" s="110"/>
      <c r="CX4828" s="97"/>
    </row>
    <row r="4829" spans="70:102" s="96" customFormat="1">
      <c r="BR4829" s="110"/>
      <c r="CX4829" s="97"/>
    </row>
    <row r="4830" spans="70:102" s="96" customFormat="1">
      <c r="BR4830" s="110"/>
      <c r="CX4830" s="97"/>
    </row>
    <row r="4831" spans="70:102" s="96" customFormat="1">
      <c r="BR4831" s="110"/>
      <c r="CX4831" s="97"/>
    </row>
    <row r="4832" spans="70:102" s="96" customFormat="1">
      <c r="BR4832" s="110"/>
      <c r="CX4832" s="97"/>
    </row>
    <row r="4833" spans="70:102" s="96" customFormat="1">
      <c r="BR4833" s="110"/>
      <c r="CX4833" s="97"/>
    </row>
    <row r="4834" spans="70:102" s="96" customFormat="1">
      <c r="BR4834" s="110"/>
      <c r="CX4834" s="97"/>
    </row>
    <row r="4835" spans="70:102" s="96" customFormat="1">
      <c r="BR4835" s="110"/>
      <c r="CX4835" s="97"/>
    </row>
    <row r="4836" spans="70:102" s="96" customFormat="1">
      <c r="BR4836" s="110"/>
      <c r="CX4836" s="97"/>
    </row>
    <row r="4837" spans="70:102" s="96" customFormat="1">
      <c r="BR4837" s="110"/>
      <c r="CX4837" s="97"/>
    </row>
    <row r="4838" spans="70:102" s="96" customFormat="1">
      <c r="BR4838" s="110"/>
      <c r="CX4838" s="97"/>
    </row>
    <row r="4839" spans="70:102" s="96" customFormat="1">
      <c r="BR4839" s="110"/>
      <c r="CX4839" s="97"/>
    </row>
    <row r="4840" spans="70:102" s="96" customFormat="1">
      <c r="BR4840" s="110"/>
      <c r="CX4840" s="97"/>
    </row>
    <row r="4841" spans="70:102" s="96" customFormat="1">
      <c r="BR4841" s="110"/>
      <c r="CX4841" s="97"/>
    </row>
    <row r="4842" spans="70:102" s="96" customFormat="1">
      <c r="BR4842" s="110"/>
      <c r="CX4842" s="97"/>
    </row>
    <row r="4843" spans="70:102" s="96" customFormat="1">
      <c r="BR4843" s="110"/>
      <c r="CX4843" s="97"/>
    </row>
    <row r="4844" spans="70:102" s="96" customFormat="1">
      <c r="BR4844" s="110"/>
      <c r="CX4844" s="97"/>
    </row>
    <row r="4845" spans="70:102" s="96" customFormat="1">
      <c r="BR4845" s="110"/>
      <c r="CX4845" s="97"/>
    </row>
    <row r="4846" spans="70:102" s="96" customFormat="1">
      <c r="BR4846" s="110"/>
      <c r="CX4846" s="97"/>
    </row>
    <row r="4847" spans="70:102" s="96" customFormat="1">
      <c r="BR4847" s="110"/>
      <c r="CX4847" s="97"/>
    </row>
    <row r="4848" spans="70:102" s="96" customFormat="1">
      <c r="BR4848" s="110"/>
      <c r="CX4848" s="97"/>
    </row>
    <row r="4849" spans="70:102" s="96" customFormat="1">
      <c r="BR4849" s="110"/>
      <c r="CX4849" s="97"/>
    </row>
    <row r="4850" spans="70:102" s="96" customFormat="1">
      <c r="BR4850" s="110"/>
      <c r="CX4850" s="97"/>
    </row>
    <row r="4851" spans="70:102" s="96" customFormat="1">
      <c r="BR4851" s="110"/>
      <c r="CX4851" s="97"/>
    </row>
    <row r="4852" spans="70:102" s="96" customFormat="1">
      <c r="BR4852" s="110"/>
      <c r="CX4852" s="97"/>
    </row>
    <row r="4853" spans="70:102" s="96" customFormat="1">
      <c r="BR4853" s="110"/>
      <c r="CX4853" s="97"/>
    </row>
    <row r="4854" spans="70:102" s="96" customFormat="1">
      <c r="BR4854" s="110"/>
      <c r="CX4854" s="97"/>
    </row>
    <row r="4855" spans="70:102" s="96" customFormat="1">
      <c r="BR4855" s="110"/>
      <c r="CX4855" s="97"/>
    </row>
    <row r="4856" spans="70:102" s="96" customFormat="1">
      <c r="BR4856" s="110"/>
      <c r="CX4856" s="97"/>
    </row>
    <row r="4857" spans="70:102" s="96" customFormat="1">
      <c r="BR4857" s="110"/>
      <c r="CX4857" s="97"/>
    </row>
    <row r="4858" spans="70:102" s="96" customFormat="1">
      <c r="BR4858" s="110"/>
      <c r="CX4858" s="97"/>
    </row>
    <row r="4859" spans="70:102" s="96" customFormat="1">
      <c r="BR4859" s="110"/>
      <c r="CX4859" s="97"/>
    </row>
    <row r="4860" spans="70:102" s="96" customFormat="1">
      <c r="BR4860" s="110"/>
      <c r="CX4860" s="97"/>
    </row>
    <row r="4861" spans="70:102" s="96" customFormat="1">
      <c r="BR4861" s="110"/>
      <c r="CX4861" s="97"/>
    </row>
    <row r="4862" spans="70:102" s="96" customFormat="1">
      <c r="BR4862" s="110"/>
      <c r="CX4862" s="97"/>
    </row>
    <row r="4863" spans="70:102" s="96" customFormat="1">
      <c r="BR4863" s="110"/>
      <c r="CX4863" s="97"/>
    </row>
    <row r="4864" spans="70:102" s="96" customFormat="1">
      <c r="BR4864" s="110"/>
      <c r="CX4864" s="97"/>
    </row>
    <row r="4865" spans="70:102" s="96" customFormat="1">
      <c r="BR4865" s="110"/>
      <c r="CX4865" s="97"/>
    </row>
    <row r="4866" spans="70:102" s="96" customFormat="1">
      <c r="BR4866" s="110"/>
      <c r="CX4866" s="97"/>
    </row>
    <row r="4867" spans="70:102" s="96" customFormat="1">
      <c r="BR4867" s="110"/>
      <c r="CX4867" s="97"/>
    </row>
    <row r="4868" spans="70:102" s="96" customFormat="1">
      <c r="BR4868" s="110"/>
      <c r="CX4868" s="97"/>
    </row>
    <row r="4869" spans="70:102" s="96" customFormat="1">
      <c r="BR4869" s="110"/>
      <c r="CX4869" s="97"/>
    </row>
    <row r="4870" spans="70:102" s="96" customFormat="1">
      <c r="BR4870" s="110"/>
      <c r="CX4870" s="97"/>
    </row>
    <row r="4871" spans="70:102" s="96" customFormat="1">
      <c r="BR4871" s="110"/>
      <c r="CX4871" s="97"/>
    </row>
    <row r="4872" spans="70:102" s="96" customFormat="1">
      <c r="BR4872" s="110"/>
      <c r="CX4872" s="97"/>
    </row>
    <row r="4873" spans="70:102" s="96" customFormat="1">
      <c r="BR4873" s="110"/>
      <c r="CX4873" s="97"/>
    </row>
    <row r="4874" spans="70:102" s="96" customFormat="1">
      <c r="BR4874" s="110"/>
      <c r="CX4874" s="97"/>
    </row>
    <row r="4875" spans="70:102" s="96" customFormat="1">
      <c r="BR4875" s="110"/>
      <c r="CX4875" s="97"/>
    </row>
    <row r="4876" spans="70:102" s="96" customFormat="1">
      <c r="BR4876" s="110"/>
      <c r="CX4876" s="97"/>
    </row>
    <row r="4877" spans="70:102" s="96" customFormat="1">
      <c r="BR4877" s="110"/>
      <c r="CX4877" s="97"/>
    </row>
    <row r="4878" spans="70:102" s="96" customFormat="1">
      <c r="BR4878" s="110"/>
      <c r="CX4878" s="97"/>
    </row>
    <row r="4879" spans="70:102" s="96" customFormat="1">
      <c r="BR4879" s="110"/>
      <c r="CX4879" s="97"/>
    </row>
    <row r="4880" spans="70:102" s="96" customFormat="1">
      <c r="BR4880" s="110"/>
      <c r="CX4880" s="97"/>
    </row>
    <row r="4881" spans="70:102" s="96" customFormat="1">
      <c r="BR4881" s="110"/>
      <c r="CX4881" s="97"/>
    </row>
    <row r="4882" spans="70:102" s="96" customFormat="1">
      <c r="BR4882" s="110"/>
      <c r="CX4882" s="97"/>
    </row>
    <row r="4883" spans="70:102" s="96" customFormat="1">
      <c r="BR4883" s="110"/>
      <c r="CX4883" s="97"/>
    </row>
    <row r="4884" spans="70:102" s="96" customFormat="1">
      <c r="BR4884" s="110"/>
      <c r="CX4884" s="97"/>
    </row>
    <row r="4885" spans="70:102" s="96" customFormat="1">
      <c r="BR4885" s="110"/>
      <c r="CX4885" s="97"/>
    </row>
    <row r="4886" spans="70:102" s="96" customFormat="1">
      <c r="BR4886" s="110"/>
      <c r="CX4886" s="97"/>
    </row>
    <row r="4887" spans="70:102" s="96" customFormat="1">
      <c r="BR4887" s="110"/>
      <c r="CX4887" s="97"/>
    </row>
    <row r="4888" spans="70:102" s="96" customFormat="1">
      <c r="BR4888" s="110"/>
      <c r="CX4888" s="97"/>
    </row>
    <row r="4889" spans="70:102" s="96" customFormat="1">
      <c r="BR4889" s="110"/>
      <c r="CX4889" s="97"/>
    </row>
    <row r="4890" spans="70:102" s="96" customFormat="1">
      <c r="BR4890" s="110"/>
      <c r="CX4890" s="97"/>
    </row>
    <row r="4891" spans="70:102" s="96" customFormat="1">
      <c r="BR4891" s="110"/>
      <c r="CX4891" s="97"/>
    </row>
    <row r="4892" spans="70:102" s="96" customFormat="1">
      <c r="BR4892" s="110"/>
      <c r="CX4892" s="97"/>
    </row>
    <row r="4893" spans="70:102" s="96" customFormat="1">
      <c r="BR4893" s="110"/>
      <c r="CX4893" s="97"/>
    </row>
    <row r="4894" spans="70:102" s="96" customFormat="1">
      <c r="BR4894" s="110"/>
      <c r="CX4894" s="97"/>
    </row>
    <row r="4895" spans="70:102" s="96" customFormat="1">
      <c r="BR4895" s="110"/>
      <c r="CX4895" s="97"/>
    </row>
    <row r="4896" spans="70:102" s="96" customFormat="1">
      <c r="BR4896" s="110"/>
      <c r="CX4896" s="97"/>
    </row>
    <row r="4897" spans="70:102" s="96" customFormat="1">
      <c r="BR4897" s="110"/>
      <c r="CX4897" s="97"/>
    </row>
    <row r="4898" spans="70:102" s="96" customFormat="1">
      <c r="BR4898" s="110"/>
      <c r="CX4898" s="97"/>
    </row>
    <row r="4899" spans="70:102" s="96" customFormat="1">
      <c r="BR4899" s="110"/>
      <c r="CX4899" s="97"/>
    </row>
    <row r="4900" spans="70:102" s="96" customFormat="1">
      <c r="BR4900" s="110"/>
      <c r="CX4900" s="97"/>
    </row>
    <row r="4901" spans="70:102" s="96" customFormat="1">
      <c r="BR4901" s="110"/>
      <c r="CX4901" s="97"/>
    </row>
    <row r="4902" spans="70:102" s="96" customFormat="1">
      <c r="BR4902" s="110"/>
      <c r="CX4902" s="97"/>
    </row>
    <row r="4903" spans="70:102" s="96" customFormat="1">
      <c r="BR4903" s="110"/>
      <c r="CX4903" s="97"/>
    </row>
    <row r="4904" spans="70:102" s="96" customFormat="1">
      <c r="BR4904" s="110"/>
      <c r="CX4904" s="97"/>
    </row>
    <row r="4905" spans="70:102" s="96" customFormat="1">
      <c r="BR4905" s="110"/>
      <c r="CX4905" s="97"/>
    </row>
    <row r="4906" spans="70:102" s="96" customFormat="1">
      <c r="BR4906" s="110"/>
      <c r="CX4906" s="97"/>
    </row>
    <row r="4907" spans="70:102" s="96" customFormat="1">
      <c r="BR4907" s="110"/>
      <c r="CX4907" s="97"/>
    </row>
    <row r="4908" spans="70:102" s="96" customFormat="1">
      <c r="BR4908" s="110"/>
      <c r="CX4908" s="97"/>
    </row>
    <row r="4909" spans="70:102" s="96" customFormat="1">
      <c r="BR4909" s="110"/>
      <c r="CX4909" s="97"/>
    </row>
    <row r="4910" spans="70:102" s="96" customFormat="1">
      <c r="BR4910" s="110"/>
      <c r="CX4910" s="97"/>
    </row>
    <row r="4911" spans="70:102" s="96" customFormat="1">
      <c r="BR4911" s="110"/>
      <c r="CX4911" s="97"/>
    </row>
    <row r="4912" spans="70:102" s="96" customFormat="1">
      <c r="BR4912" s="110"/>
      <c r="CX4912" s="97"/>
    </row>
    <row r="4913" spans="70:102" s="96" customFormat="1">
      <c r="BR4913" s="110"/>
      <c r="CX4913" s="97"/>
    </row>
    <row r="4914" spans="70:102" s="96" customFormat="1">
      <c r="BR4914" s="110"/>
      <c r="CX4914" s="97"/>
    </row>
    <row r="4915" spans="70:102" s="96" customFormat="1">
      <c r="BR4915" s="110"/>
      <c r="CX4915" s="97"/>
    </row>
    <row r="4916" spans="70:102" s="96" customFormat="1">
      <c r="BR4916" s="110"/>
      <c r="CX4916" s="97"/>
    </row>
    <row r="4917" spans="70:102" s="96" customFormat="1">
      <c r="BR4917" s="110"/>
      <c r="CX4917" s="97"/>
    </row>
    <row r="4918" spans="70:102" s="96" customFormat="1">
      <c r="BR4918" s="110"/>
      <c r="CX4918" s="97"/>
    </row>
    <row r="4919" spans="70:102" s="96" customFormat="1">
      <c r="BR4919" s="110"/>
      <c r="CX4919" s="97"/>
    </row>
    <row r="4920" spans="70:102" s="96" customFormat="1">
      <c r="BR4920" s="110"/>
      <c r="CX4920" s="97"/>
    </row>
    <row r="4921" spans="70:102" s="96" customFormat="1">
      <c r="BR4921" s="110"/>
      <c r="CX4921" s="97"/>
    </row>
    <row r="4922" spans="70:102" s="96" customFormat="1">
      <c r="BR4922" s="110"/>
      <c r="CX4922" s="97"/>
    </row>
    <row r="4923" spans="70:102" s="96" customFormat="1">
      <c r="BR4923" s="110"/>
      <c r="CX4923" s="97"/>
    </row>
    <row r="4924" spans="70:102" s="96" customFormat="1">
      <c r="BR4924" s="110"/>
      <c r="CX4924" s="97"/>
    </row>
    <row r="4925" spans="70:102" s="96" customFormat="1">
      <c r="BR4925" s="110"/>
      <c r="CX4925" s="97"/>
    </row>
    <row r="4926" spans="70:102" s="96" customFormat="1">
      <c r="BR4926" s="110"/>
      <c r="CX4926" s="97"/>
    </row>
    <row r="4927" spans="70:102" s="96" customFormat="1">
      <c r="BR4927" s="110"/>
      <c r="CX4927" s="97"/>
    </row>
    <row r="4928" spans="70:102" s="96" customFormat="1">
      <c r="BR4928" s="110"/>
      <c r="CX4928" s="97"/>
    </row>
    <row r="4929" spans="70:102" s="96" customFormat="1">
      <c r="BR4929" s="110"/>
      <c r="CX4929" s="97"/>
    </row>
    <row r="4930" spans="70:102" s="96" customFormat="1">
      <c r="BR4930" s="110"/>
      <c r="CX4930" s="97"/>
    </row>
    <row r="4931" spans="70:102" s="96" customFormat="1">
      <c r="BR4931" s="110"/>
      <c r="CX4931" s="97"/>
    </row>
    <row r="4932" spans="70:102" s="96" customFormat="1">
      <c r="BR4932" s="110"/>
      <c r="CX4932" s="97"/>
    </row>
    <row r="4933" spans="70:102" s="96" customFormat="1">
      <c r="BR4933" s="110"/>
      <c r="CX4933" s="97"/>
    </row>
    <row r="4934" spans="70:102" s="96" customFormat="1">
      <c r="BR4934" s="110"/>
      <c r="CX4934" s="97"/>
    </row>
    <row r="4935" spans="70:102" s="96" customFormat="1">
      <c r="BR4935" s="110"/>
      <c r="CX4935" s="97"/>
    </row>
    <row r="4936" spans="70:102" s="96" customFormat="1">
      <c r="BR4936" s="110"/>
      <c r="CX4936" s="97"/>
    </row>
    <row r="4937" spans="70:102" s="96" customFormat="1">
      <c r="BR4937" s="110"/>
      <c r="CX4937" s="97"/>
    </row>
    <row r="4938" spans="70:102" s="96" customFormat="1">
      <c r="BR4938" s="110"/>
      <c r="CX4938" s="97"/>
    </row>
    <row r="4939" spans="70:102" s="96" customFormat="1">
      <c r="BR4939" s="110"/>
      <c r="CX4939" s="97"/>
    </row>
    <row r="4940" spans="70:102" s="96" customFormat="1">
      <c r="BR4940" s="110"/>
      <c r="CX4940" s="97"/>
    </row>
    <row r="4941" spans="70:102" s="96" customFormat="1">
      <c r="BR4941" s="110"/>
      <c r="CX4941" s="97"/>
    </row>
    <row r="4942" spans="70:102" s="96" customFormat="1">
      <c r="BR4942" s="110"/>
      <c r="CX4942" s="97"/>
    </row>
    <row r="4943" spans="70:102" s="96" customFormat="1">
      <c r="BR4943" s="110"/>
      <c r="CX4943" s="97"/>
    </row>
    <row r="4944" spans="70:102" s="96" customFormat="1">
      <c r="BR4944" s="110"/>
      <c r="CX4944" s="97"/>
    </row>
    <row r="4945" spans="70:102" s="96" customFormat="1">
      <c r="BR4945" s="110"/>
      <c r="CX4945" s="97"/>
    </row>
    <row r="4946" spans="70:102" s="96" customFormat="1">
      <c r="BR4946" s="110"/>
      <c r="CX4946" s="97"/>
    </row>
    <row r="4947" spans="70:102" s="96" customFormat="1">
      <c r="BR4947" s="110"/>
      <c r="CX4947" s="97"/>
    </row>
    <row r="4948" spans="70:102" s="96" customFormat="1">
      <c r="BR4948" s="110"/>
      <c r="CX4948" s="97"/>
    </row>
    <row r="4949" spans="70:102" s="96" customFormat="1">
      <c r="BR4949" s="110"/>
      <c r="CX4949" s="97"/>
    </row>
    <row r="4950" spans="70:102" s="96" customFormat="1">
      <c r="BR4950" s="110"/>
      <c r="CX4950" s="97"/>
    </row>
    <row r="4951" spans="70:102" s="96" customFormat="1">
      <c r="BR4951" s="110"/>
      <c r="CX4951" s="97"/>
    </row>
    <row r="4952" spans="70:102" s="96" customFormat="1">
      <c r="BR4952" s="110"/>
      <c r="CX4952" s="97"/>
    </row>
    <row r="4953" spans="70:102" s="96" customFormat="1">
      <c r="BR4953" s="110"/>
      <c r="CX4953" s="97"/>
    </row>
    <row r="4954" spans="70:102" s="96" customFormat="1">
      <c r="BR4954" s="110"/>
      <c r="CX4954" s="97"/>
    </row>
    <row r="4955" spans="70:102" s="96" customFormat="1">
      <c r="BR4955" s="110"/>
      <c r="CX4955" s="97"/>
    </row>
    <row r="4956" spans="70:102" s="96" customFormat="1">
      <c r="BR4956" s="110"/>
      <c r="CX4956" s="97"/>
    </row>
    <row r="4957" spans="70:102" s="96" customFormat="1">
      <c r="BR4957" s="110"/>
      <c r="CX4957" s="97"/>
    </row>
    <row r="4958" spans="70:102" s="96" customFormat="1">
      <c r="BR4958" s="110"/>
      <c r="CX4958" s="97"/>
    </row>
    <row r="4959" spans="70:102" s="96" customFormat="1">
      <c r="BR4959" s="110"/>
      <c r="CX4959" s="97"/>
    </row>
    <row r="4960" spans="70:102" s="96" customFormat="1">
      <c r="BR4960" s="110"/>
      <c r="CX4960" s="97"/>
    </row>
    <row r="4961" spans="70:102" s="96" customFormat="1">
      <c r="BR4961" s="110"/>
      <c r="CX4961" s="97"/>
    </row>
    <row r="4962" spans="70:102" s="96" customFormat="1">
      <c r="BR4962" s="110"/>
      <c r="CX4962" s="97"/>
    </row>
    <row r="4963" spans="70:102" s="96" customFormat="1">
      <c r="BR4963" s="110"/>
      <c r="CX4963" s="97"/>
    </row>
    <row r="4964" spans="70:102" s="96" customFormat="1">
      <c r="BR4964" s="110"/>
      <c r="CX4964" s="97"/>
    </row>
    <row r="4965" spans="70:102" s="96" customFormat="1">
      <c r="BR4965" s="110"/>
      <c r="CX4965" s="97"/>
    </row>
    <row r="4966" spans="70:102" s="96" customFormat="1">
      <c r="BR4966" s="110"/>
      <c r="CX4966" s="97"/>
    </row>
    <row r="4967" spans="70:102" s="96" customFormat="1">
      <c r="BR4967" s="110"/>
      <c r="CX4967" s="97"/>
    </row>
    <row r="4968" spans="70:102" s="96" customFormat="1">
      <c r="BR4968" s="110"/>
      <c r="CX4968" s="97"/>
    </row>
    <row r="4969" spans="70:102" s="96" customFormat="1">
      <c r="BR4969" s="110"/>
      <c r="CX4969" s="97"/>
    </row>
    <row r="4970" spans="70:102" s="96" customFormat="1">
      <c r="BR4970" s="110"/>
      <c r="CX4970" s="97"/>
    </row>
    <row r="4971" spans="70:102" s="96" customFormat="1">
      <c r="BR4971" s="110"/>
      <c r="CX4971" s="97"/>
    </row>
    <row r="4972" spans="70:102" s="96" customFormat="1">
      <c r="BR4972" s="110"/>
      <c r="CX4972" s="97"/>
    </row>
    <row r="4973" spans="70:102" s="96" customFormat="1">
      <c r="BR4973" s="110"/>
      <c r="CX4973" s="97"/>
    </row>
    <row r="4974" spans="70:102" s="96" customFormat="1">
      <c r="BR4974" s="110"/>
      <c r="CX4974" s="97"/>
    </row>
    <row r="4975" spans="70:102" s="96" customFormat="1">
      <c r="BR4975" s="110"/>
      <c r="CX4975" s="97"/>
    </row>
    <row r="4976" spans="70:102" s="96" customFormat="1">
      <c r="BR4976" s="110"/>
      <c r="CX4976" s="97"/>
    </row>
    <row r="4977" spans="70:102" s="96" customFormat="1">
      <c r="BR4977" s="110"/>
      <c r="CX4977" s="97"/>
    </row>
    <row r="4978" spans="70:102" s="96" customFormat="1">
      <c r="BR4978" s="110"/>
      <c r="CX4978" s="97"/>
    </row>
    <row r="4979" spans="70:102" s="96" customFormat="1">
      <c r="BR4979" s="110"/>
      <c r="CX4979" s="97"/>
    </row>
    <row r="4980" spans="70:102" s="96" customFormat="1">
      <c r="BR4980" s="110"/>
      <c r="CX4980" s="97"/>
    </row>
    <row r="4981" spans="70:102" s="96" customFormat="1">
      <c r="BR4981" s="110"/>
      <c r="CX4981" s="97"/>
    </row>
    <row r="4982" spans="70:102" s="96" customFormat="1">
      <c r="BR4982" s="110"/>
      <c r="CX4982" s="97"/>
    </row>
    <row r="4983" spans="70:102" s="96" customFormat="1">
      <c r="BR4983" s="110"/>
      <c r="CX4983" s="97"/>
    </row>
    <row r="4984" spans="70:102" s="96" customFormat="1">
      <c r="BR4984" s="110"/>
      <c r="CX4984" s="97"/>
    </row>
    <row r="4985" spans="70:102" s="96" customFormat="1">
      <c r="BR4985" s="110"/>
      <c r="CX4985" s="97"/>
    </row>
    <row r="4986" spans="70:102" s="96" customFormat="1">
      <c r="BR4986" s="110"/>
      <c r="CX4986" s="97"/>
    </row>
    <row r="4987" spans="70:102" s="96" customFormat="1">
      <c r="BR4987" s="110"/>
      <c r="CX4987" s="97"/>
    </row>
    <row r="4988" spans="70:102" s="96" customFormat="1">
      <c r="BR4988" s="110"/>
      <c r="CX4988" s="97"/>
    </row>
    <row r="4989" spans="70:102" s="96" customFormat="1">
      <c r="BR4989" s="110"/>
      <c r="CX4989" s="97"/>
    </row>
    <row r="4990" spans="70:102" s="96" customFormat="1">
      <c r="BR4990" s="110"/>
      <c r="CX4990" s="97"/>
    </row>
    <row r="4991" spans="70:102" s="96" customFormat="1">
      <c r="BR4991" s="110"/>
      <c r="CX4991" s="97"/>
    </row>
    <row r="4992" spans="70:102" s="96" customFormat="1">
      <c r="BR4992" s="110"/>
      <c r="CX4992" s="97"/>
    </row>
    <row r="4993" spans="70:102" s="96" customFormat="1">
      <c r="BR4993" s="110"/>
      <c r="CX4993" s="97"/>
    </row>
    <row r="4994" spans="70:102" s="96" customFormat="1">
      <c r="BR4994" s="110"/>
      <c r="CX4994" s="97"/>
    </row>
    <row r="4995" spans="70:102" s="96" customFormat="1">
      <c r="BR4995" s="110"/>
      <c r="CX4995" s="97"/>
    </row>
    <row r="4996" spans="70:102" s="96" customFormat="1">
      <c r="BR4996" s="110"/>
      <c r="CX4996" s="97"/>
    </row>
    <row r="4997" spans="70:102" s="96" customFormat="1">
      <c r="BR4997" s="110"/>
      <c r="CX4997" s="97"/>
    </row>
    <row r="4998" spans="70:102" s="96" customFormat="1">
      <c r="BR4998" s="110"/>
      <c r="CX4998" s="97"/>
    </row>
    <row r="4999" spans="70:102" s="96" customFormat="1">
      <c r="BR4999" s="110"/>
      <c r="CX4999" s="97"/>
    </row>
    <row r="5000" spans="70:102" s="96" customFormat="1">
      <c r="BR5000" s="110"/>
      <c r="CX5000" s="97"/>
    </row>
    <row r="5001" spans="70:102" s="96" customFormat="1">
      <c r="BR5001" s="110"/>
      <c r="CX5001" s="97"/>
    </row>
    <row r="5002" spans="70:102" s="96" customFormat="1">
      <c r="BR5002" s="110"/>
      <c r="CX5002" s="97"/>
    </row>
    <row r="5003" spans="70:102" s="96" customFormat="1">
      <c r="BR5003" s="110"/>
      <c r="CX5003" s="97"/>
    </row>
    <row r="5004" spans="70:102" s="96" customFormat="1">
      <c r="BR5004" s="110"/>
      <c r="CX5004" s="97"/>
    </row>
    <row r="5005" spans="70:102" s="96" customFormat="1">
      <c r="BR5005" s="110"/>
      <c r="CX5005" s="97"/>
    </row>
    <row r="5006" spans="70:102" s="96" customFormat="1">
      <c r="BR5006" s="110"/>
      <c r="CX5006" s="97"/>
    </row>
    <row r="5007" spans="70:102" s="96" customFormat="1">
      <c r="BR5007" s="110"/>
      <c r="CX5007" s="97"/>
    </row>
    <row r="5008" spans="70:102" s="96" customFormat="1">
      <c r="BR5008" s="110"/>
      <c r="CX5008" s="97"/>
    </row>
    <row r="5009" spans="70:102" s="96" customFormat="1">
      <c r="BR5009" s="110"/>
      <c r="CX5009" s="97"/>
    </row>
    <row r="5010" spans="70:102" s="96" customFormat="1">
      <c r="BR5010" s="110"/>
      <c r="CX5010" s="97"/>
    </row>
    <row r="5011" spans="70:102" s="96" customFormat="1">
      <c r="BR5011" s="110"/>
      <c r="CX5011" s="97"/>
    </row>
    <row r="5012" spans="70:102" s="96" customFormat="1">
      <c r="BR5012" s="110"/>
      <c r="CX5012" s="97"/>
    </row>
    <row r="5013" spans="70:102" s="96" customFormat="1">
      <c r="BR5013" s="110"/>
      <c r="CX5013" s="97"/>
    </row>
    <row r="5014" spans="70:102" s="96" customFormat="1">
      <c r="BR5014" s="110"/>
      <c r="CX5014" s="97"/>
    </row>
    <row r="5015" spans="70:102" s="96" customFormat="1">
      <c r="BR5015" s="110"/>
      <c r="CX5015" s="97"/>
    </row>
    <row r="5016" spans="70:102" s="96" customFormat="1">
      <c r="BR5016" s="110"/>
      <c r="CX5016" s="97"/>
    </row>
    <row r="5017" spans="70:102" s="96" customFormat="1">
      <c r="BR5017" s="110"/>
      <c r="CX5017" s="97"/>
    </row>
    <row r="5018" spans="70:102" s="96" customFormat="1">
      <c r="BR5018" s="110"/>
      <c r="CX5018" s="97"/>
    </row>
    <row r="5019" spans="70:102" s="96" customFormat="1">
      <c r="BR5019" s="110"/>
      <c r="CX5019" s="97"/>
    </row>
    <row r="5020" spans="70:102" s="96" customFormat="1">
      <c r="BR5020" s="110"/>
      <c r="CX5020" s="97"/>
    </row>
    <row r="5021" spans="70:102" s="96" customFormat="1">
      <c r="BR5021" s="110"/>
      <c r="CX5021" s="97"/>
    </row>
    <row r="5022" spans="70:102" s="96" customFormat="1">
      <c r="BR5022" s="110"/>
      <c r="CX5022" s="97"/>
    </row>
    <row r="5023" spans="70:102" s="96" customFormat="1">
      <c r="BR5023" s="110"/>
      <c r="CX5023" s="97"/>
    </row>
    <row r="5024" spans="70:102" s="96" customFormat="1">
      <c r="BR5024" s="110"/>
      <c r="CX5024" s="97"/>
    </row>
    <row r="5025" spans="70:102" s="96" customFormat="1">
      <c r="BR5025" s="110"/>
      <c r="CX5025" s="97"/>
    </row>
    <row r="5026" spans="70:102" s="96" customFormat="1">
      <c r="BR5026" s="110"/>
      <c r="CX5026" s="97"/>
    </row>
    <row r="5027" spans="70:102" s="96" customFormat="1">
      <c r="BR5027" s="110"/>
      <c r="CX5027" s="97"/>
    </row>
    <row r="5028" spans="70:102" s="96" customFormat="1">
      <c r="BR5028" s="110"/>
      <c r="CX5028" s="97"/>
    </row>
    <row r="5029" spans="70:102" s="96" customFormat="1">
      <c r="BR5029" s="110"/>
      <c r="CX5029" s="97"/>
    </row>
    <row r="5030" spans="70:102" s="96" customFormat="1">
      <c r="BR5030" s="110"/>
      <c r="CX5030" s="97"/>
    </row>
    <row r="5031" spans="70:102" s="96" customFormat="1">
      <c r="BR5031" s="110"/>
      <c r="CX5031" s="97"/>
    </row>
    <row r="5032" spans="70:102" s="96" customFormat="1">
      <c r="BR5032" s="110"/>
      <c r="CX5032" s="97"/>
    </row>
    <row r="5033" spans="70:102" s="96" customFormat="1">
      <c r="BR5033" s="110"/>
      <c r="CX5033" s="97"/>
    </row>
    <row r="5034" spans="70:102" s="96" customFormat="1">
      <c r="BR5034" s="110"/>
      <c r="CX5034" s="97"/>
    </row>
    <row r="5035" spans="70:102" s="96" customFormat="1">
      <c r="BR5035" s="110"/>
      <c r="CX5035" s="97"/>
    </row>
    <row r="5036" spans="70:102" s="96" customFormat="1">
      <c r="BR5036" s="110"/>
      <c r="CX5036" s="97"/>
    </row>
    <row r="5037" spans="70:102" s="96" customFormat="1">
      <c r="BR5037" s="110"/>
      <c r="CX5037" s="97"/>
    </row>
    <row r="5038" spans="70:102" s="96" customFormat="1">
      <c r="BR5038" s="110"/>
      <c r="CX5038" s="97"/>
    </row>
    <row r="5039" spans="70:102" s="96" customFormat="1">
      <c r="BR5039" s="110"/>
      <c r="CX5039" s="97"/>
    </row>
    <row r="5040" spans="70:102" s="96" customFormat="1">
      <c r="BR5040" s="110"/>
      <c r="CX5040" s="97"/>
    </row>
    <row r="5041" spans="70:102" s="96" customFormat="1">
      <c r="BR5041" s="110"/>
      <c r="CX5041" s="97"/>
    </row>
    <row r="5042" spans="70:102" s="96" customFormat="1">
      <c r="BR5042" s="110"/>
      <c r="CX5042" s="97"/>
    </row>
    <row r="5043" spans="70:102" s="96" customFormat="1">
      <c r="BR5043" s="110"/>
      <c r="CX5043" s="97"/>
    </row>
    <row r="5044" spans="70:102" s="96" customFormat="1">
      <c r="BR5044" s="110"/>
      <c r="CX5044" s="97"/>
    </row>
    <row r="5045" spans="70:102" s="96" customFormat="1">
      <c r="BR5045" s="110"/>
      <c r="CX5045" s="97"/>
    </row>
    <row r="5046" spans="70:102" s="96" customFormat="1">
      <c r="BR5046" s="110"/>
      <c r="CX5046" s="97"/>
    </row>
    <row r="5047" spans="70:102" s="96" customFormat="1">
      <c r="BR5047" s="110"/>
      <c r="CX5047" s="97"/>
    </row>
    <row r="5048" spans="70:102" s="96" customFormat="1">
      <c r="BR5048" s="110"/>
      <c r="CX5048" s="97"/>
    </row>
    <row r="5049" spans="70:102" s="96" customFormat="1">
      <c r="BR5049" s="110"/>
      <c r="CX5049" s="97"/>
    </row>
    <row r="5050" spans="70:102" s="96" customFormat="1">
      <c r="BR5050" s="110"/>
      <c r="CX5050" s="97"/>
    </row>
    <row r="5051" spans="70:102" s="96" customFormat="1">
      <c r="BR5051" s="110"/>
      <c r="CX5051" s="97"/>
    </row>
    <row r="5052" spans="70:102" s="96" customFormat="1">
      <c r="BR5052" s="110"/>
      <c r="CX5052" s="97"/>
    </row>
    <row r="5053" spans="70:102" s="96" customFormat="1">
      <c r="BR5053" s="110"/>
      <c r="CX5053" s="97"/>
    </row>
    <row r="5054" spans="70:102" s="96" customFormat="1">
      <c r="BR5054" s="110"/>
      <c r="CX5054" s="97"/>
    </row>
    <row r="5055" spans="70:102" s="96" customFormat="1">
      <c r="BR5055" s="110"/>
      <c r="CX5055" s="97"/>
    </row>
    <row r="5056" spans="70:102" s="96" customFormat="1">
      <c r="BR5056" s="110"/>
      <c r="CX5056" s="97"/>
    </row>
    <row r="5057" spans="70:102" s="96" customFormat="1">
      <c r="BR5057" s="110"/>
      <c r="CX5057" s="97"/>
    </row>
    <row r="5058" spans="70:102" s="96" customFormat="1">
      <c r="BR5058" s="110"/>
      <c r="CX5058" s="97"/>
    </row>
    <row r="5059" spans="70:102" s="96" customFormat="1">
      <c r="BR5059" s="110"/>
      <c r="CX5059" s="97"/>
    </row>
    <row r="5060" spans="70:102" s="96" customFormat="1">
      <c r="BR5060" s="110"/>
      <c r="CX5060" s="97"/>
    </row>
    <row r="5061" spans="70:102" s="96" customFormat="1">
      <c r="BR5061" s="110"/>
      <c r="CX5061" s="97"/>
    </row>
    <row r="5062" spans="70:102" s="96" customFormat="1">
      <c r="BR5062" s="110"/>
      <c r="CX5062" s="97"/>
    </row>
    <row r="5063" spans="70:102" s="96" customFormat="1">
      <c r="BR5063" s="110"/>
      <c r="CX5063" s="97"/>
    </row>
    <row r="5064" spans="70:102" s="96" customFormat="1">
      <c r="BR5064" s="110"/>
      <c r="CX5064" s="97"/>
    </row>
    <row r="5065" spans="70:102" s="96" customFormat="1">
      <c r="BR5065" s="110"/>
      <c r="CX5065" s="97"/>
    </row>
    <row r="5066" spans="70:102" s="96" customFormat="1">
      <c r="BR5066" s="110"/>
      <c r="CX5066" s="97"/>
    </row>
    <row r="5067" spans="70:102" s="96" customFormat="1">
      <c r="BR5067" s="110"/>
      <c r="CX5067" s="97"/>
    </row>
    <row r="5068" spans="70:102" s="96" customFormat="1">
      <c r="BR5068" s="110"/>
      <c r="CX5068" s="97"/>
    </row>
    <row r="5069" spans="70:102" s="96" customFormat="1">
      <c r="BR5069" s="110"/>
      <c r="CX5069" s="97"/>
    </row>
    <row r="5070" spans="70:102" s="96" customFormat="1">
      <c r="BR5070" s="110"/>
      <c r="CX5070" s="97"/>
    </row>
    <row r="5071" spans="70:102" s="96" customFormat="1">
      <c r="BR5071" s="110"/>
      <c r="CX5071" s="97"/>
    </row>
    <row r="5072" spans="70:102" s="96" customFormat="1">
      <c r="BR5072" s="110"/>
      <c r="CX5072" s="97"/>
    </row>
    <row r="5073" spans="70:102" s="96" customFormat="1">
      <c r="BR5073" s="110"/>
      <c r="CX5073" s="97"/>
    </row>
    <row r="5074" spans="70:102" s="96" customFormat="1">
      <c r="BR5074" s="110"/>
      <c r="CX5074" s="97"/>
    </row>
    <row r="5075" spans="70:102" s="96" customFormat="1">
      <c r="BR5075" s="110"/>
      <c r="CX5075" s="97"/>
    </row>
    <row r="5076" spans="70:102" s="96" customFormat="1">
      <c r="BR5076" s="110"/>
      <c r="CX5076" s="97"/>
    </row>
    <row r="5077" spans="70:102" s="96" customFormat="1">
      <c r="BR5077" s="110"/>
      <c r="CX5077" s="97"/>
    </row>
    <row r="5078" spans="70:102" s="96" customFormat="1">
      <c r="BR5078" s="110"/>
      <c r="CX5078" s="97"/>
    </row>
    <row r="5079" spans="70:102" s="96" customFormat="1">
      <c r="BR5079" s="110"/>
      <c r="CX5079" s="97"/>
    </row>
    <row r="5080" spans="70:102" s="96" customFormat="1">
      <c r="BR5080" s="110"/>
      <c r="CX5080" s="97"/>
    </row>
    <row r="5081" spans="70:102" s="96" customFormat="1">
      <c r="BR5081" s="110"/>
      <c r="CX5081" s="97"/>
    </row>
    <row r="5082" spans="70:102" s="96" customFormat="1">
      <c r="BR5082" s="110"/>
      <c r="CX5082" s="97"/>
    </row>
    <row r="5083" spans="70:102" s="96" customFormat="1">
      <c r="BR5083" s="110"/>
      <c r="CX5083" s="97"/>
    </row>
    <row r="5084" spans="70:102" s="96" customFormat="1">
      <c r="BR5084" s="110"/>
      <c r="CX5084" s="97"/>
    </row>
    <row r="5085" spans="70:102" s="96" customFormat="1">
      <c r="BR5085" s="110"/>
      <c r="CX5085" s="97"/>
    </row>
    <row r="5086" spans="70:102" s="96" customFormat="1">
      <c r="BR5086" s="110"/>
      <c r="CX5086" s="97"/>
    </row>
    <row r="5087" spans="70:102" s="96" customFormat="1">
      <c r="BR5087" s="110"/>
      <c r="CX5087" s="97"/>
    </row>
    <row r="5088" spans="70:102" s="96" customFormat="1">
      <c r="BR5088" s="110"/>
      <c r="CX5088" s="97"/>
    </row>
    <row r="5089" spans="70:102" s="96" customFormat="1">
      <c r="BR5089" s="110"/>
      <c r="CX5089" s="97"/>
    </row>
    <row r="5090" spans="70:102" s="96" customFormat="1">
      <c r="BR5090" s="110"/>
      <c r="CX5090" s="97"/>
    </row>
    <row r="5091" spans="70:102" s="96" customFormat="1">
      <c r="BR5091" s="110"/>
      <c r="CX5091" s="97"/>
    </row>
    <row r="5092" spans="70:102" s="96" customFormat="1">
      <c r="BR5092" s="110"/>
      <c r="CX5092" s="97"/>
    </row>
    <row r="5093" spans="70:102" s="96" customFormat="1">
      <c r="BR5093" s="110"/>
      <c r="CX5093" s="97"/>
    </row>
    <row r="5094" spans="70:102" s="96" customFormat="1">
      <c r="BR5094" s="110"/>
      <c r="CX5094" s="97"/>
    </row>
    <row r="5095" spans="70:102" s="96" customFormat="1">
      <c r="BR5095" s="110"/>
      <c r="CX5095" s="97"/>
    </row>
    <row r="5096" spans="70:102" s="96" customFormat="1">
      <c r="BR5096" s="110"/>
      <c r="CX5096" s="97"/>
    </row>
    <row r="5097" spans="70:102" s="96" customFormat="1">
      <c r="BR5097" s="110"/>
      <c r="CX5097" s="97"/>
    </row>
    <row r="5098" spans="70:102" s="96" customFormat="1">
      <c r="BR5098" s="110"/>
      <c r="CX5098" s="97"/>
    </row>
    <row r="5099" spans="70:102" s="96" customFormat="1">
      <c r="BR5099" s="110"/>
      <c r="CX5099" s="97"/>
    </row>
    <row r="5100" spans="70:102" s="96" customFormat="1">
      <c r="BR5100" s="110"/>
      <c r="CX5100" s="97"/>
    </row>
    <row r="5101" spans="70:102" s="96" customFormat="1">
      <c r="BR5101" s="110"/>
      <c r="CX5101" s="97"/>
    </row>
    <row r="5102" spans="70:102" s="96" customFormat="1">
      <c r="BR5102" s="110"/>
      <c r="CX5102" s="97"/>
    </row>
    <row r="5103" spans="70:102" s="96" customFormat="1">
      <c r="BR5103" s="110"/>
      <c r="CX5103" s="97"/>
    </row>
    <row r="5104" spans="70:102" s="96" customFormat="1">
      <c r="BR5104" s="110"/>
      <c r="CX5104" s="97"/>
    </row>
    <row r="5105" spans="70:102" s="96" customFormat="1">
      <c r="BR5105" s="110"/>
      <c r="CX5105" s="97"/>
    </row>
    <row r="5106" spans="70:102" s="96" customFormat="1">
      <c r="BR5106" s="110"/>
      <c r="CX5106" s="97"/>
    </row>
    <row r="5107" spans="70:102" s="96" customFormat="1">
      <c r="BR5107" s="110"/>
      <c r="CX5107" s="97"/>
    </row>
    <row r="5108" spans="70:102" s="96" customFormat="1">
      <c r="BR5108" s="110"/>
      <c r="CX5108" s="97"/>
    </row>
    <row r="5109" spans="70:102" s="96" customFormat="1">
      <c r="BR5109" s="110"/>
      <c r="CX5109" s="97"/>
    </row>
    <row r="5110" spans="70:102" s="96" customFormat="1">
      <c r="BR5110" s="110"/>
      <c r="CX5110" s="97"/>
    </row>
    <row r="5111" spans="70:102" s="96" customFormat="1">
      <c r="BR5111" s="110"/>
      <c r="CX5111" s="97"/>
    </row>
    <row r="5112" spans="70:102" s="96" customFormat="1">
      <c r="BR5112" s="110"/>
      <c r="CX5112" s="97"/>
    </row>
    <row r="5113" spans="70:102" s="96" customFormat="1">
      <c r="BR5113" s="110"/>
      <c r="CX5113" s="97"/>
    </row>
    <row r="5114" spans="70:102" s="96" customFormat="1">
      <c r="BR5114" s="110"/>
      <c r="CX5114" s="97"/>
    </row>
    <row r="5115" spans="70:102" s="96" customFormat="1">
      <c r="BR5115" s="110"/>
      <c r="CX5115" s="97"/>
    </row>
    <row r="5116" spans="70:102" s="96" customFormat="1">
      <c r="BR5116" s="110"/>
      <c r="CX5116" s="97"/>
    </row>
    <row r="5117" spans="70:102" s="96" customFormat="1">
      <c r="BR5117" s="110"/>
      <c r="CX5117" s="97"/>
    </row>
    <row r="5118" spans="70:102" s="96" customFormat="1">
      <c r="BR5118" s="110"/>
      <c r="CX5118" s="97"/>
    </row>
    <row r="5119" spans="70:102" s="96" customFormat="1">
      <c r="BR5119" s="110"/>
      <c r="CX5119" s="97"/>
    </row>
    <row r="5120" spans="70:102" s="96" customFormat="1">
      <c r="BR5120" s="110"/>
      <c r="CX5120" s="97"/>
    </row>
    <row r="5121" spans="70:102" s="96" customFormat="1">
      <c r="BR5121" s="110"/>
      <c r="CX5121" s="97"/>
    </row>
    <row r="5122" spans="70:102" s="96" customFormat="1">
      <c r="BR5122" s="110"/>
      <c r="CX5122" s="97"/>
    </row>
    <row r="5123" spans="70:102" s="96" customFormat="1">
      <c r="BR5123" s="110"/>
      <c r="CX5123" s="97"/>
    </row>
    <row r="5124" spans="70:102" s="96" customFormat="1">
      <c r="BR5124" s="110"/>
      <c r="CX5124" s="97"/>
    </row>
    <row r="5125" spans="70:102" s="96" customFormat="1">
      <c r="BR5125" s="110"/>
      <c r="CX5125" s="97"/>
    </row>
    <row r="5126" spans="70:102" s="96" customFormat="1">
      <c r="BR5126" s="110"/>
      <c r="CX5126" s="97"/>
    </row>
    <row r="5127" spans="70:102" s="96" customFormat="1">
      <c r="BR5127" s="110"/>
      <c r="CX5127" s="97"/>
    </row>
    <row r="5128" spans="70:102" s="96" customFormat="1">
      <c r="BR5128" s="110"/>
      <c r="CX5128" s="97"/>
    </row>
    <row r="5129" spans="70:102" s="96" customFormat="1">
      <c r="BR5129" s="110"/>
      <c r="CX5129" s="97"/>
    </row>
    <row r="5130" spans="70:102" s="96" customFormat="1">
      <c r="BR5130" s="110"/>
      <c r="CX5130" s="97"/>
    </row>
    <row r="5131" spans="70:102" s="96" customFormat="1">
      <c r="BR5131" s="110"/>
      <c r="CX5131" s="97"/>
    </row>
    <row r="5132" spans="70:102" s="96" customFormat="1">
      <c r="BR5132" s="110"/>
      <c r="CX5132" s="97"/>
    </row>
    <row r="5133" spans="70:102" s="96" customFormat="1">
      <c r="BR5133" s="110"/>
      <c r="CX5133" s="97"/>
    </row>
    <row r="5134" spans="70:102" s="96" customFormat="1">
      <c r="BR5134" s="110"/>
      <c r="CX5134" s="97"/>
    </row>
    <row r="5135" spans="70:102" s="96" customFormat="1">
      <c r="BR5135" s="110"/>
      <c r="CX5135" s="97"/>
    </row>
    <row r="5136" spans="70:102" s="96" customFormat="1">
      <c r="BR5136" s="110"/>
      <c r="CX5136" s="97"/>
    </row>
    <row r="5137" spans="70:102" s="96" customFormat="1">
      <c r="BR5137" s="110"/>
      <c r="CX5137" s="97"/>
    </row>
    <row r="5138" spans="70:102" s="96" customFormat="1">
      <c r="BR5138" s="110"/>
      <c r="CX5138" s="97"/>
    </row>
    <row r="5139" spans="70:102" s="96" customFormat="1">
      <c r="BR5139" s="110"/>
      <c r="CX5139" s="97"/>
    </row>
    <row r="5140" spans="70:102" s="96" customFormat="1">
      <c r="BR5140" s="110"/>
      <c r="CX5140" s="97"/>
    </row>
    <row r="5141" spans="70:102" s="96" customFormat="1">
      <c r="BR5141" s="110"/>
      <c r="CX5141" s="97"/>
    </row>
    <row r="5142" spans="70:102" s="96" customFormat="1">
      <c r="BR5142" s="110"/>
      <c r="CX5142" s="97"/>
    </row>
    <row r="5143" spans="70:102" s="96" customFormat="1">
      <c r="BR5143" s="110"/>
      <c r="CX5143" s="97"/>
    </row>
    <row r="5144" spans="70:102" s="96" customFormat="1">
      <c r="BR5144" s="110"/>
      <c r="CX5144" s="97"/>
    </row>
    <row r="5145" spans="70:102" s="96" customFormat="1">
      <c r="BR5145" s="110"/>
      <c r="CX5145" s="97"/>
    </row>
    <row r="5146" spans="70:102" s="96" customFormat="1">
      <c r="BR5146" s="110"/>
      <c r="CX5146" s="97"/>
    </row>
    <row r="5147" spans="70:102" s="96" customFormat="1">
      <c r="BR5147" s="110"/>
      <c r="CX5147" s="97"/>
    </row>
    <row r="5148" spans="70:102" s="96" customFormat="1">
      <c r="BR5148" s="110"/>
      <c r="CX5148" s="97"/>
    </row>
    <row r="5149" spans="70:102" s="96" customFormat="1">
      <c r="BR5149" s="110"/>
      <c r="CX5149" s="97"/>
    </row>
    <row r="5150" spans="70:102" s="96" customFormat="1">
      <c r="BR5150" s="110"/>
      <c r="CX5150" s="97"/>
    </row>
    <row r="5151" spans="70:102" s="96" customFormat="1">
      <c r="BR5151" s="110"/>
      <c r="CX5151" s="97"/>
    </row>
    <row r="5152" spans="70:102" s="96" customFormat="1">
      <c r="BR5152" s="110"/>
      <c r="CX5152" s="97"/>
    </row>
    <row r="5153" spans="70:102" s="96" customFormat="1">
      <c r="BR5153" s="110"/>
      <c r="CX5153" s="97"/>
    </row>
    <row r="5154" spans="70:102" s="96" customFormat="1">
      <c r="BR5154" s="110"/>
      <c r="CX5154" s="97"/>
    </row>
    <row r="5155" spans="70:102" s="96" customFormat="1">
      <c r="BR5155" s="110"/>
      <c r="CX5155" s="97"/>
    </row>
    <row r="5156" spans="70:102" s="96" customFormat="1">
      <c r="BR5156" s="110"/>
      <c r="CX5156" s="97"/>
    </row>
    <row r="5157" spans="70:102" s="96" customFormat="1">
      <c r="BR5157" s="110"/>
      <c r="CX5157" s="97"/>
    </row>
    <row r="5158" spans="70:102" s="96" customFormat="1">
      <c r="BR5158" s="110"/>
      <c r="CX5158" s="97"/>
    </row>
    <row r="5159" spans="70:102" s="96" customFormat="1">
      <c r="BR5159" s="110"/>
      <c r="CX5159" s="97"/>
    </row>
    <row r="5160" spans="70:102" s="96" customFormat="1">
      <c r="BR5160" s="110"/>
      <c r="CX5160" s="97"/>
    </row>
    <row r="5161" spans="70:102" s="96" customFormat="1">
      <c r="BR5161" s="110"/>
      <c r="CX5161" s="97"/>
    </row>
    <row r="5162" spans="70:102" s="96" customFormat="1">
      <c r="BR5162" s="110"/>
      <c r="CX5162" s="97"/>
    </row>
    <row r="5163" spans="70:102" s="96" customFormat="1">
      <c r="BR5163" s="110"/>
      <c r="CX5163" s="97"/>
    </row>
    <row r="5164" spans="70:102" s="96" customFormat="1">
      <c r="BR5164" s="110"/>
      <c r="CX5164" s="97"/>
    </row>
    <row r="5165" spans="70:102" s="96" customFormat="1">
      <c r="BR5165" s="110"/>
      <c r="CX5165" s="97"/>
    </row>
    <row r="5166" spans="70:102" s="96" customFormat="1">
      <c r="BR5166" s="110"/>
      <c r="CX5166" s="97"/>
    </row>
    <row r="5167" spans="70:102" s="96" customFormat="1">
      <c r="BR5167" s="110"/>
      <c r="CX5167" s="97"/>
    </row>
    <row r="5168" spans="70:102" s="96" customFormat="1">
      <c r="BR5168" s="110"/>
      <c r="CX5168" s="97"/>
    </row>
    <row r="5169" spans="70:102" s="96" customFormat="1">
      <c r="BR5169" s="110"/>
      <c r="CX5169" s="97"/>
    </row>
    <row r="5170" spans="70:102" s="96" customFormat="1">
      <c r="BR5170" s="110"/>
      <c r="CX5170" s="97"/>
    </row>
    <row r="5171" spans="70:102" s="96" customFormat="1">
      <c r="BR5171" s="110"/>
      <c r="CX5171" s="97"/>
    </row>
    <row r="5172" spans="70:102" s="96" customFormat="1">
      <c r="BR5172" s="110"/>
      <c r="CX5172" s="97"/>
    </row>
    <row r="5173" spans="70:102" s="96" customFormat="1">
      <c r="BR5173" s="110"/>
      <c r="CX5173" s="97"/>
    </row>
    <row r="5174" spans="70:102" s="96" customFormat="1">
      <c r="BR5174" s="110"/>
      <c r="CX5174" s="97"/>
    </row>
    <row r="5175" spans="70:102" s="96" customFormat="1">
      <c r="BR5175" s="110"/>
      <c r="CX5175" s="97"/>
    </row>
    <row r="5176" spans="70:102" s="96" customFormat="1">
      <c r="BR5176" s="110"/>
      <c r="CX5176" s="97"/>
    </row>
    <row r="5177" spans="70:102" s="96" customFormat="1">
      <c r="BR5177" s="110"/>
      <c r="CX5177" s="97"/>
    </row>
    <row r="5178" spans="70:102" s="96" customFormat="1">
      <c r="BR5178" s="110"/>
      <c r="CX5178" s="97"/>
    </row>
    <row r="5179" spans="70:102" s="96" customFormat="1">
      <c r="BR5179" s="110"/>
      <c r="CX5179" s="97"/>
    </row>
    <row r="5180" spans="70:102" s="96" customFormat="1">
      <c r="BR5180" s="110"/>
      <c r="CX5180" s="97"/>
    </row>
    <row r="5181" spans="70:102" s="96" customFormat="1">
      <c r="BR5181" s="110"/>
      <c r="CX5181" s="97"/>
    </row>
    <row r="5182" spans="70:102" s="96" customFormat="1">
      <c r="BR5182" s="110"/>
      <c r="CX5182" s="97"/>
    </row>
    <row r="5183" spans="70:102" s="96" customFormat="1">
      <c r="BR5183" s="110"/>
      <c r="CX5183" s="97"/>
    </row>
    <row r="5184" spans="70:102" s="96" customFormat="1">
      <c r="BR5184" s="110"/>
      <c r="CX5184" s="97"/>
    </row>
    <row r="5185" spans="70:102" s="96" customFormat="1">
      <c r="BR5185" s="110"/>
      <c r="CX5185" s="97"/>
    </row>
    <row r="5186" spans="70:102" s="96" customFormat="1">
      <c r="BR5186" s="110"/>
      <c r="CX5186" s="97"/>
    </row>
    <row r="5187" spans="70:102" s="96" customFormat="1">
      <c r="BR5187" s="110"/>
      <c r="CX5187" s="97"/>
    </row>
    <row r="5188" spans="70:102" s="96" customFormat="1">
      <c r="BR5188" s="110"/>
      <c r="CX5188" s="97"/>
    </row>
    <row r="5189" spans="70:102" s="96" customFormat="1">
      <c r="BR5189" s="110"/>
      <c r="CX5189" s="97"/>
    </row>
    <row r="5190" spans="70:102" s="96" customFormat="1">
      <c r="BR5190" s="110"/>
      <c r="CX5190" s="97"/>
    </row>
    <row r="5191" spans="70:102" s="96" customFormat="1">
      <c r="BR5191" s="110"/>
      <c r="CX5191" s="97"/>
    </row>
    <row r="5192" spans="70:102" s="96" customFormat="1">
      <c r="BR5192" s="110"/>
      <c r="CX5192" s="97"/>
    </row>
    <row r="5193" spans="70:102" s="96" customFormat="1">
      <c r="BR5193" s="110"/>
      <c r="CX5193" s="97"/>
    </row>
    <row r="5194" spans="70:102" s="96" customFormat="1">
      <c r="BR5194" s="110"/>
      <c r="CX5194" s="97"/>
    </row>
    <row r="5195" spans="70:102" s="96" customFormat="1">
      <c r="BR5195" s="110"/>
      <c r="CX5195" s="97"/>
    </row>
    <row r="5196" spans="70:102" s="96" customFormat="1">
      <c r="BR5196" s="110"/>
      <c r="CX5196" s="97"/>
    </row>
    <row r="5197" spans="70:102" s="96" customFormat="1">
      <c r="BR5197" s="110"/>
      <c r="CX5197" s="97"/>
    </row>
    <row r="5198" spans="70:102" s="96" customFormat="1">
      <c r="BR5198" s="110"/>
      <c r="CX5198" s="97"/>
    </row>
    <row r="5199" spans="70:102" s="96" customFormat="1">
      <c r="BR5199" s="110"/>
      <c r="CX5199" s="97"/>
    </row>
    <row r="5200" spans="70:102" s="96" customFormat="1">
      <c r="BR5200" s="110"/>
      <c r="CX5200" s="97"/>
    </row>
    <row r="5201" spans="70:102" s="96" customFormat="1">
      <c r="BR5201" s="110"/>
      <c r="CX5201" s="97"/>
    </row>
    <row r="5202" spans="70:102" s="96" customFormat="1">
      <c r="BR5202" s="110"/>
      <c r="CX5202" s="97"/>
    </row>
    <row r="5203" spans="70:102" s="96" customFormat="1">
      <c r="BR5203" s="110"/>
      <c r="CX5203" s="97"/>
    </row>
    <row r="5204" spans="70:102" s="96" customFormat="1">
      <c r="BR5204" s="110"/>
      <c r="CX5204" s="97"/>
    </row>
    <row r="5205" spans="70:102" s="96" customFormat="1">
      <c r="BR5205" s="110"/>
      <c r="CX5205" s="97"/>
    </row>
    <row r="5206" spans="70:102" s="96" customFormat="1">
      <c r="BR5206" s="110"/>
      <c r="CX5206" s="97"/>
    </row>
    <row r="5207" spans="70:102" s="96" customFormat="1">
      <c r="BR5207" s="110"/>
      <c r="CX5207" s="97"/>
    </row>
    <row r="5208" spans="70:102" s="96" customFormat="1">
      <c r="BR5208" s="110"/>
      <c r="CX5208" s="97"/>
    </row>
    <row r="5209" spans="70:102" s="96" customFormat="1">
      <c r="BR5209" s="110"/>
      <c r="CX5209" s="97"/>
    </row>
    <row r="5210" spans="70:102" s="96" customFormat="1">
      <c r="BR5210" s="110"/>
      <c r="CX5210" s="97"/>
    </row>
    <row r="5211" spans="70:102" s="96" customFormat="1">
      <c r="BR5211" s="110"/>
      <c r="CX5211" s="97"/>
    </row>
    <row r="5212" spans="70:102" s="96" customFormat="1">
      <c r="BR5212" s="110"/>
      <c r="CX5212" s="97"/>
    </row>
    <row r="5213" spans="70:102" s="96" customFormat="1">
      <c r="BR5213" s="110"/>
      <c r="CX5213" s="97"/>
    </row>
    <row r="5214" spans="70:102" s="96" customFormat="1">
      <c r="BR5214" s="110"/>
      <c r="CX5214" s="97"/>
    </row>
    <row r="5215" spans="70:102" s="96" customFormat="1">
      <c r="BR5215" s="110"/>
      <c r="CX5215" s="97"/>
    </row>
    <row r="5216" spans="70:102" s="96" customFormat="1">
      <c r="BR5216" s="110"/>
      <c r="CX5216" s="97"/>
    </row>
    <row r="5217" spans="70:102" s="96" customFormat="1">
      <c r="BR5217" s="110"/>
      <c r="CX5217" s="97"/>
    </row>
    <row r="5218" spans="70:102" s="96" customFormat="1">
      <c r="BR5218" s="110"/>
      <c r="CX5218" s="97"/>
    </row>
    <row r="5219" spans="70:102" s="96" customFormat="1">
      <c r="BR5219" s="110"/>
      <c r="CX5219" s="97"/>
    </row>
    <row r="5220" spans="70:102" s="96" customFormat="1">
      <c r="BR5220" s="110"/>
      <c r="CX5220" s="97"/>
    </row>
    <row r="5221" spans="70:102" s="96" customFormat="1">
      <c r="BR5221" s="110"/>
      <c r="CX5221" s="97"/>
    </row>
    <row r="5222" spans="70:102" s="96" customFormat="1">
      <c r="BR5222" s="110"/>
      <c r="CX5222" s="97"/>
    </row>
    <row r="5223" spans="70:102" s="96" customFormat="1">
      <c r="BR5223" s="110"/>
      <c r="CX5223" s="97"/>
    </row>
    <row r="5224" spans="70:102" s="96" customFormat="1">
      <c r="BR5224" s="110"/>
      <c r="CX5224" s="97"/>
    </row>
    <row r="5225" spans="70:102" s="96" customFormat="1">
      <c r="BR5225" s="110"/>
      <c r="CX5225" s="97"/>
    </row>
    <row r="5226" spans="70:102" s="96" customFormat="1">
      <c r="BR5226" s="110"/>
      <c r="CX5226" s="97"/>
    </row>
    <row r="5227" spans="70:102" s="96" customFormat="1">
      <c r="BR5227" s="110"/>
      <c r="CX5227" s="97"/>
    </row>
    <row r="5228" spans="70:102" s="96" customFormat="1">
      <c r="BR5228" s="110"/>
      <c r="CX5228" s="97"/>
    </row>
    <row r="5229" spans="70:102" s="96" customFormat="1">
      <c r="BR5229" s="110"/>
      <c r="CX5229" s="97"/>
    </row>
    <row r="5230" spans="70:102" s="96" customFormat="1">
      <c r="BR5230" s="110"/>
      <c r="CX5230" s="97"/>
    </row>
    <row r="5231" spans="70:102" s="96" customFormat="1">
      <c r="BR5231" s="110"/>
      <c r="CX5231" s="97"/>
    </row>
    <row r="5232" spans="70:102" s="96" customFormat="1">
      <c r="BR5232" s="110"/>
      <c r="CX5232" s="97"/>
    </row>
    <row r="5233" spans="70:102" s="96" customFormat="1">
      <c r="BR5233" s="110"/>
      <c r="CX5233" s="97"/>
    </row>
    <row r="5234" spans="70:102" s="96" customFormat="1">
      <c r="BR5234" s="110"/>
      <c r="CX5234" s="97"/>
    </row>
    <row r="5235" spans="70:102" s="96" customFormat="1">
      <c r="BR5235" s="110"/>
      <c r="CX5235" s="97"/>
    </row>
    <row r="5236" spans="70:102" s="96" customFormat="1">
      <c r="BR5236" s="110"/>
      <c r="CX5236" s="97"/>
    </row>
    <row r="5237" spans="70:102" s="96" customFormat="1">
      <c r="BR5237" s="110"/>
      <c r="CX5237" s="97"/>
    </row>
    <row r="5238" spans="70:102" s="96" customFormat="1">
      <c r="BR5238" s="110"/>
      <c r="CX5238" s="97"/>
    </row>
    <row r="5239" spans="70:102" s="96" customFormat="1">
      <c r="BR5239" s="110"/>
      <c r="CX5239" s="97"/>
    </row>
    <row r="5240" spans="70:102" s="96" customFormat="1">
      <c r="BR5240" s="110"/>
      <c r="CX5240" s="97"/>
    </row>
    <row r="5241" spans="70:102" s="96" customFormat="1">
      <c r="BR5241" s="110"/>
      <c r="CX5241" s="97"/>
    </row>
    <row r="5242" spans="70:102" s="96" customFormat="1">
      <c r="BR5242" s="110"/>
      <c r="CX5242" s="97"/>
    </row>
    <row r="5243" spans="70:102" s="96" customFormat="1">
      <c r="BR5243" s="110"/>
      <c r="CX5243" s="97"/>
    </row>
    <row r="5244" spans="70:102" s="96" customFormat="1">
      <c r="BR5244" s="110"/>
      <c r="CX5244" s="97"/>
    </row>
    <row r="5245" spans="70:102" s="96" customFormat="1">
      <c r="BR5245" s="110"/>
      <c r="CX5245" s="97"/>
    </row>
    <row r="5246" spans="70:102" s="96" customFormat="1">
      <c r="BR5246" s="110"/>
      <c r="CX5246" s="97"/>
    </row>
    <row r="5247" spans="70:102" s="96" customFormat="1">
      <c r="BR5247" s="110"/>
      <c r="CX5247" s="97"/>
    </row>
    <row r="5248" spans="70:102" s="96" customFormat="1">
      <c r="BR5248" s="110"/>
      <c r="CX5248" s="97"/>
    </row>
    <row r="5249" spans="70:102" s="96" customFormat="1">
      <c r="BR5249" s="110"/>
      <c r="CX5249" s="97"/>
    </row>
    <row r="5250" spans="70:102" s="96" customFormat="1">
      <c r="BR5250" s="110"/>
      <c r="CX5250" s="97"/>
    </row>
    <row r="5251" spans="70:102" s="96" customFormat="1">
      <c r="BR5251" s="110"/>
      <c r="CX5251" s="97"/>
    </row>
    <row r="5252" spans="70:102" s="96" customFormat="1">
      <c r="BR5252" s="110"/>
      <c r="CX5252" s="97"/>
    </row>
    <row r="5253" spans="70:102" s="96" customFormat="1">
      <c r="BR5253" s="110"/>
      <c r="CX5253" s="97"/>
    </row>
    <row r="5254" spans="70:102" s="96" customFormat="1">
      <c r="BR5254" s="110"/>
      <c r="CX5254" s="97"/>
    </row>
    <row r="5255" spans="70:102" s="96" customFormat="1">
      <c r="BR5255" s="110"/>
      <c r="CX5255" s="97"/>
    </row>
    <row r="5256" spans="70:102" s="96" customFormat="1">
      <c r="BR5256" s="110"/>
      <c r="CX5256" s="97"/>
    </row>
    <row r="5257" spans="70:102" s="96" customFormat="1">
      <c r="BR5257" s="110"/>
      <c r="CX5257" s="97"/>
    </row>
    <row r="5258" spans="70:102" s="96" customFormat="1">
      <c r="BR5258" s="110"/>
      <c r="CX5258" s="97"/>
    </row>
    <row r="5259" spans="70:102" s="96" customFormat="1">
      <c r="BR5259" s="110"/>
      <c r="CX5259" s="97"/>
    </row>
    <row r="5260" spans="70:102" s="96" customFormat="1">
      <c r="BR5260" s="110"/>
      <c r="CX5260" s="97"/>
    </row>
    <row r="5261" spans="70:102" s="96" customFormat="1">
      <c r="BR5261" s="110"/>
      <c r="CX5261" s="97"/>
    </row>
    <row r="5262" spans="70:102" s="96" customFormat="1">
      <c r="BR5262" s="110"/>
      <c r="CX5262" s="97"/>
    </row>
    <row r="5263" spans="70:102" s="96" customFormat="1">
      <c r="BR5263" s="110"/>
      <c r="CX5263" s="97"/>
    </row>
    <row r="5264" spans="70:102" s="96" customFormat="1">
      <c r="BR5264" s="110"/>
      <c r="CX5264" s="97"/>
    </row>
    <row r="5265" spans="70:102" s="96" customFormat="1">
      <c r="BR5265" s="110"/>
      <c r="CX5265" s="97"/>
    </row>
    <row r="5266" spans="70:102" s="96" customFormat="1">
      <c r="BR5266" s="110"/>
      <c r="CX5266" s="97"/>
    </row>
    <row r="5267" spans="70:102" s="96" customFormat="1">
      <c r="BR5267" s="110"/>
      <c r="CX5267" s="97"/>
    </row>
    <row r="5268" spans="70:102" s="96" customFormat="1">
      <c r="BR5268" s="110"/>
      <c r="CX5268" s="97"/>
    </row>
    <row r="5269" spans="70:102" s="96" customFormat="1">
      <c r="BR5269" s="110"/>
      <c r="CX5269" s="97"/>
    </row>
    <row r="5270" spans="70:102" s="96" customFormat="1">
      <c r="BR5270" s="110"/>
      <c r="CX5270" s="97"/>
    </row>
    <row r="5271" spans="70:102" s="96" customFormat="1">
      <c r="BR5271" s="110"/>
      <c r="CX5271" s="97"/>
    </row>
    <row r="5272" spans="70:102" s="96" customFormat="1">
      <c r="BR5272" s="110"/>
      <c r="CX5272" s="97"/>
    </row>
    <row r="5273" spans="70:102" s="96" customFormat="1">
      <c r="BR5273" s="110"/>
      <c r="CX5273" s="97"/>
    </row>
    <row r="5274" spans="70:102" s="96" customFormat="1">
      <c r="BR5274" s="110"/>
      <c r="CX5274" s="97"/>
    </row>
    <row r="5275" spans="70:102" s="96" customFormat="1">
      <c r="BR5275" s="110"/>
      <c r="CX5275" s="97"/>
    </row>
    <row r="5276" spans="70:102" s="96" customFormat="1">
      <c r="BR5276" s="110"/>
      <c r="CX5276" s="97"/>
    </row>
    <row r="5277" spans="70:102" s="96" customFormat="1">
      <c r="BR5277" s="110"/>
      <c r="CX5277" s="97"/>
    </row>
    <row r="5278" spans="70:102" s="96" customFormat="1">
      <c r="BR5278" s="110"/>
      <c r="CX5278" s="97"/>
    </row>
    <row r="5279" spans="70:102" s="96" customFormat="1">
      <c r="BR5279" s="110"/>
      <c r="CX5279" s="97"/>
    </row>
    <row r="5280" spans="70:102" s="96" customFormat="1">
      <c r="BR5280" s="110"/>
      <c r="CX5280" s="97"/>
    </row>
    <row r="5281" spans="70:102" s="96" customFormat="1">
      <c r="BR5281" s="110"/>
      <c r="CX5281" s="97"/>
    </row>
    <row r="5282" spans="70:102" s="96" customFormat="1">
      <c r="BR5282" s="110"/>
      <c r="CX5282" s="97"/>
    </row>
    <row r="5283" spans="70:102" s="96" customFormat="1">
      <c r="BR5283" s="110"/>
      <c r="CX5283" s="97"/>
    </row>
    <row r="5284" spans="70:102" s="96" customFormat="1">
      <c r="BR5284" s="110"/>
      <c r="CX5284" s="97"/>
    </row>
    <row r="5285" spans="70:102" s="96" customFormat="1">
      <c r="BR5285" s="110"/>
      <c r="CX5285" s="97"/>
    </row>
    <row r="5286" spans="70:102" s="96" customFormat="1">
      <c r="BR5286" s="110"/>
      <c r="CX5286" s="97"/>
    </row>
    <row r="5287" spans="70:102" s="96" customFormat="1">
      <c r="BR5287" s="110"/>
      <c r="CX5287" s="97"/>
    </row>
    <row r="5288" spans="70:102" s="96" customFormat="1">
      <c r="BR5288" s="110"/>
      <c r="CX5288" s="97"/>
    </row>
    <row r="5289" spans="70:102" s="96" customFormat="1">
      <c r="BR5289" s="110"/>
      <c r="CX5289" s="97"/>
    </row>
    <row r="5290" spans="70:102" s="96" customFormat="1">
      <c r="BR5290" s="110"/>
      <c r="CX5290" s="97"/>
    </row>
    <row r="5291" spans="70:102" s="96" customFormat="1">
      <c r="BR5291" s="110"/>
      <c r="CX5291" s="97"/>
    </row>
    <row r="5292" spans="70:102" s="96" customFormat="1">
      <c r="BR5292" s="110"/>
      <c r="CX5292" s="97"/>
    </row>
    <row r="5293" spans="70:102" s="96" customFormat="1">
      <c r="BR5293" s="110"/>
      <c r="CX5293" s="97"/>
    </row>
    <row r="5294" spans="70:102" s="96" customFormat="1">
      <c r="BR5294" s="110"/>
      <c r="CX5294" s="97"/>
    </row>
    <row r="5295" spans="70:102" s="96" customFormat="1">
      <c r="BR5295" s="110"/>
      <c r="CX5295" s="97"/>
    </row>
    <row r="5296" spans="70:102" s="96" customFormat="1">
      <c r="BR5296" s="110"/>
      <c r="CX5296" s="97"/>
    </row>
    <row r="5297" spans="70:102" s="96" customFormat="1">
      <c r="BR5297" s="110"/>
      <c r="CX5297" s="97"/>
    </row>
    <row r="5298" spans="70:102" s="96" customFormat="1">
      <c r="BR5298" s="110"/>
      <c r="CX5298" s="97"/>
    </row>
    <row r="5299" spans="70:102" s="96" customFormat="1">
      <c r="BR5299" s="110"/>
      <c r="CX5299" s="97"/>
    </row>
    <row r="5300" spans="70:102" s="96" customFormat="1">
      <c r="BR5300" s="110"/>
      <c r="CX5300" s="97"/>
    </row>
    <row r="5301" spans="70:102" s="96" customFormat="1">
      <c r="BR5301" s="110"/>
      <c r="CX5301" s="97"/>
    </row>
    <row r="5302" spans="70:102" s="96" customFormat="1">
      <c r="BR5302" s="110"/>
      <c r="CX5302" s="97"/>
    </row>
    <row r="5303" spans="70:102" s="96" customFormat="1">
      <c r="BR5303" s="110"/>
      <c r="CX5303" s="97"/>
    </row>
    <row r="5304" spans="70:102" s="96" customFormat="1">
      <c r="BR5304" s="110"/>
      <c r="CX5304" s="97"/>
    </row>
    <row r="5305" spans="70:102" s="96" customFormat="1">
      <c r="BR5305" s="110"/>
      <c r="CX5305" s="97"/>
    </row>
    <row r="5306" spans="70:102" s="96" customFormat="1">
      <c r="BR5306" s="110"/>
      <c r="CX5306" s="97"/>
    </row>
    <row r="5307" spans="70:102" s="96" customFormat="1">
      <c r="BR5307" s="110"/>
      <c r="CX5307" s="97"/>
    </row>
    <row r="5308" spans="70:102" s="96" customFormat="1">
      <c r="BR5308" s="110"/>
      <c r="CX5308" s="97"/>
    </row>
    <row r="5309" spans="70:102" s="96" customFormat="1">
      <c r="BR5309" s="110"/>
      <c r="CX5309" s="97"/>
    </row>
    <row r="5310" spans="70:102" s="96" customFormat="1">
      <c r="BR5310" s="110"/>
      <c r="CX5310" s="97"/>
    </row>
    <row r="5311" spans="70:102" s="96" customFormat="1">
      <c r="BR5311" s="110"/>
      <c r="CX5311" s="97"/>
    </row>
    <row r="5312" spans="70:102" s="96" customFormat="1">
      <c r="BR5312" s="110"/>
      <c r="CX5312" s="97"/>
    </row>
    <row r="5313" spans="70:102" s="96" customFormat="1">
      <c r="BR5313" s="110"/>
      <c r="CX5313" s="97"/>
    </row>
    <row r="5314" spans="70:102" s="96" customFormat="1">
      <c r="BR5314" s="110"/>
      <c r="CX5314" s="97"/>
    </row>
    <row r="5315" spans="70:102" s="96" customFormat="1">
      <c r="BR5315" s="110"/>
      <c r="CX5315" s="97"/>
    </row>
    <row r="5316" spans="70:102" s="96" customFormat="1">
      <c r="BR5316" s="110"/>
      <c r="CX5316" s="97"/>
    </row>
    <row r="5317" spans="70:102" s="96" customFormat="1">
      <c r="BR5317" s="110"/>
      <c r="CX5317" s="97"/>
    </row>
    <row r="5318" spans="70:102" s="96" customFormat="1">
      <c r="BR5318" s="110"/>
      <c r="CX5318" s="97"/>
    </row>
    <row r="5319" spans="70:102" s="96" customFormat="1">
      <c r="BR5319" s="110"/>
      <c r="CX5319" s="97"/>
    </row>
    <row r="5320" spans="70:102" s="96" customFormat="1">
      <c r="BR5320" s="110"/>
      <c r="CX5320" s="97"/>
    </row>
    <row r="5321" spans="70:102" s="96" customFormat="1">
      <c r="BR5321" s="110"/>
      <c r="CX5321" s="97"/>
    </row>
    <row r="5322" spans="70:102" s="96" customFormat="1">
      <c r="BR5322" s="110"/>
      <c r="CX5322" s="97"/>
    </row>
    <row r="5323" spans="70:102" s="96" customFormat="1">
      <c r="BR5323" s="110"/>
      <c r="CX5323" s="97"/>
    </row>
    <row r="5324" spans="70:102" s="96" customFormat="1">
      <c r="BR5324" s="110"/>
      <c r="CX5324" s="97"/>
    </row>
    <row r="5325" spans="70:102" s="96" customFormat="1">
      <c r="BR5325" s="110"/>
      <c r="CX5325" s="97"/>
    </row>
    <row r="5326" spans="70:102" s="96" customFormat="1">
      <c r="BR5326" s="110"/>
      <c r="CX5326" s="97"/>
    </row>
    <row r="5327" spans="70:102" s="96" customFormat="1">
      <c r="BR5327" s="110"/>
      <c r="CX5327" s="97"/>
    </row>
    <row r="5328" spans="70:102" s="96" customFormat="1">
      <c r="BR5328" s="110"/>
      <c r="CX5328" s="97"/>
    </row>
    <row r="5329" spans="70:102" s="96" customFormat="1">
      <c r="BR5329" s="110"/>
      <c r="CX5329" s="97"/>
    </row>
    <row r="5330" spans="70:102" s="96" customFormat="1">
      <c r="BR5330" s="110"/>
      <c r="CX5330" s="97"/>
    </row>
    <row r="5331" spans="70:102" s="96" customFormat="1">
      <c r="BR5331" s="110"/>
      <c r="CX5331" s="97"/>
    </row>
    <row r="5332" spans="70:102" s="96" customFormat="1">
      <c r="BR5332" s="110"/>
      <c r="CX5332" s="97"/>
    </row>
    <row r="5333" spans="70:102" s="96" customFormat="1">
      <c r="BR5333" s="110"/>
      <c r="CX5333" s="97"/>
    </row>
    <row r="5334" spans="70:102" s="96" customFormat="1">
      <c r="BR5334" s="110"/>
      <c r="CX5334" s="97"/>
    </row>
    <row r="5335" spans="70:102" s="96" customFormat="1">
      <c r="BR5335" s="110"/>
      <c r="CX5335" s="97"/>
    </row>
    <row r="5336" spans="70:102" s="96" customFormat="1">
      <c r="BR5336" s="110"/>
      <c r="CX5336" s="97"/>
    </row>
    <row r="5337" spans="70:102" s="96" customFormat="1">
      <c r="BR5337" s="110"/>
      <c r="CX5337" s="97"/>
    </row>
    <row r="5338" spans="70:102" s="96" customFormat="1">
      <c r="BR5338" s="110"/>
      <c r="CX5338" s="97"/>
    </row>
    <row r="5339" spans="70:102" s="96" customFormat="1">
      <c r="BR5339" s="110"/>
      <c r="CX5339" s="97"/>
    </row>
    <row r="5340" spans="70:102" s="96" customFormat="1">
      <c r="BR5340" s="110"/>
      <c r="CX5340" s="97"/>
    </row>
    <row r="5341" spans="70:102" s="96" customFormat="1">
      <c r="BR5341" s="110"/>
      <c r="CX5341" s="97"/>
    </row>
    <row r="5342" spans="70:102" s="96" customFormat="1">
      <c r="BR5342" s="110"/>
      <c r="CX5342" s="97"/>
    </row>
    <row r="5343" spans="70:102" s="96" customFormat="1">
      <c r="BR5343" s="110"/>
      <c r="CX5343" s="97"/>
    </row>
    <row r="5344" spans="70:102" s="96" customFormat="1">
      <c r="BR5344" s="110"/>
      <c r="CX5344" s="97"/>
    </row>
    <row r="5345" spans="70:102" s="96" customFormat="1">
      <c r="BR5345" s="110"/>
      <c r="CX5345" s="97"/>
    </row>
    <row r="5346" spans="70:102" s="96" customFormat="1">
      <c r="BR5346" s="110"/>
      <c r="CX5346" s="97"/>
    </row>
    <row r="5347" spans="70:102" s="96" customFormat="1">
      <c r="BR5347" s="110"/>
      <c r="CX5347" s="97"/>
    </row>
    <row r="5348" spans="70:102" s="96" customFormat="1">
      <c r="BR5348" s="110"/>
      <c r="CX5348" s="97"/>
    </row>
    <row r="5349" spans="70:102" s="96" customFormat="1">
      <c r="BR5349" s="110"/>
      <c r="CX5349" s="97"/>
    </row>
    <row r="5350" spans="70:102" s="96" customFormat="1">
      <c r="BR5350" s="110"/>
      <c r="CX5350" s="97"/>
    </row>
    <row r="5351" spans="70:102" s="96" customFormat="1">
      <c r="BR5351" s="110"/>
      <c r="CX5351" s="97"/>
    </row>
    <row r="5352" spans="70:102" s="96" customFormat="1">
      <c r="BR5352" s="110"/>
      <c r="CX5352" s="97"/>
    </row>
    <row r="5353" spans="70:102" s="96" customFormat="1">
      <c r="BR5353" s="110"/>
      <c r="CX5353" s="97"/>
    </row>
    <row r="5354" spans="70:102" s="96" customFormat="1">
      <c r="BR5354" s="110"/>
      <c r="CX5354" s="97"/>
    </row>
    <row r="5355" spans="70:102" s="96" customFormat="1">
      <c r="BR5355" s="110"/>
      <c r="CX5355" s="97"/>
    </row>
    <row r="5356" spans="70:102" s="96" customFormat="1">
      <c r="BR5356" s="110"/>
      <c r="CX5356" s="97"/>
    </row>
    <row r="5357" spans="70:102" s="96" customFormat="1">
      <c r="BR5357" s="110"/>
      <c r="CX5357" s="97"/>
    </row>
    <row r="5358" spans="70:102" s="96" customFormat="1">
      <c r="BR5358" s="110"/>
      <c r="CX5358" s="97"/>
    </row>
    <row r="5359" spans="70:102" s="96" customFormat="1">
      <c r="BR5359" s="110"/>
      <c r="CX5359" s="97"/>
    </row>
    <row r="5360" spans="70:102" s="96" customFormat="1">
      <c r="BR5360" s="110"/>
      <c r="CX5360" s="97"/>
    </row>
    <row r="5361" spans="70:102" s="96" customFormat="1">
      <c r="BR5361" s="110"/>
      <c r="CX5361" s="97"/>
    </row>
    <row r="5362" spans="70:102" s="96" customFormat="1">
      <c r="BR5362" s="110"/>
      <c r="CX5362" s="97"/>
    </row>
    <row r="5363" spans="70:102" s="96" customFormat="1">
      <c r="BR5363" s="110"/>
      <c r="CX5363" s="97"/>
    </row>
    <row r="5364" spans="70:102" s="96" customFormat="1">
      <c r="BR5364" s="110"/>
      <c r="CX5364" s="97"/>
    </row>
    <row r="5365" spans="70:102" s="96" customFormat="1">
      <c r="BR5365" s="110"/>
      <c r="CX5365" s="97"/>
    </row>
    <row r="5366" spans="70:102" s="96" customFormat="1">
      <c r="BR5366" s="110"/>
      <c r="CX5366" s="97"/>
    </row>
    <row r="5367" spans="70:102" s="96" customFormat="1">
      <c r="BR5367" s="110"/>
      <c r="CX5367" s="97"/>
    </row>
    <row r="5368" spans="70:102" s="96" customFormat="1">
      <c r="BR5368" s="110"/>
      <c r="CX5368" s="97"/>
    </row>
    <row r="5369" spans="70:102" s="96" customFormat="1">
      <c r="BR5369" s="110"/>
      <c r="CX5369" s="97"/>
    </row>
    <row r="5370" spans="70:102" s="96" customFormat="1">
      <c r="BR5370" s="110"/>
      <c r="CX5370" s="97"/>
    </row>
    <row r="5371" spans="70:102" s="96" customFormat="1">
      <c r="BR5371" s="110"/>
      <c r="CX5371" s="97"/>
    </row>
    <row r="5372" spans="70:102" s="96" customFormat="1">
      <c r="BR5372" s="110"/>
      <c r="CX5372" s="97"/>
    </row>
    <row r="5373" spans="70:102" s="96" customFormat="1">
      <c r="BR5373" s="110"/>
      <c r="CX5373" s="97"/>
    </row>
    <row r="5374" spans="70:102" s="96" customFormat="1">
      <c r="BR5374" s="110"/>
      <c r="CX5374" s="97"/>
    </row>
    <row r="5375" spans="70:102" s="96" customFormat="1">
      <c r="BR5375" s="110"/>
      <c r="CX5375" s="97"/>
    </row>
    <row r="5376" spans="70:102" s="96" customFormat="1">
      <c r="BR5376" s="110"/>
      <c r="CX5376" s="97"/>
    </row>
    <row r="5377" spans="70:102" s="96" customFormat="1">
      <c r="BR5377" s="110"/>
      <c r="CX5377" s="97"/>
    </row>
    <row r="5378" spans="70:102" s="96" customFormat="1">
      <c r="BR5378" s="110"/>
      <c r="CX5378" s="97"/>
    </row>
    <row r="5379" spans="70:102" s="96" customFormat="1">
      <c r="BR5379" s="110"/>
      <c r="CX5379" s="97"/>
    </row>
    <row r="5380" spans="70:102" s="96" customFormat="1">
      <c r="BR5380" s="110"/>
      <c r="CX5380" s="97"/>
    </row>
    <row r="5381" spans="70:102" s="96" customFormat="1">
      <c r="BR5381" s="110"/>
      <c r="CX5381" s="97"/>
    </row>
    <row r="5382" spans="70:102" s="96" customFormat="1">
      <c r="BR5382" s="110"/>
      <c r="CX5382" s="97"/>
    </row>
    <row r="5383" spans="70:102" s="96" customFormat="1">
      <c r="BR5383" s="110"/>
      <c r="CX5383" s="97"/>
    </row>
    <row r="5384" spans="70:102" s="96" customFormat="1">
      <c r="BR5384" s="110"/>
      <c r="CX5384" s="97"/>
    </row>
    <row r="5385" spans="70:102" s="96" customFormat="1">
      <c r="BR5385" s="110"/>
      <c r="CX5385" s="97"/>
    </row>
    <row r="5386" spans="70:102" s="96" customFormat="1">
      <c r="BR5386" s="110"/>
      <c r="CX5386" s="97"/>
    </row>
    <row r="5387" spans="70:102" s="96" customFormat="1">
      <c r="BR5387" s="110"/>
      <c r="CX5387" s="97"/>
    </row>
    <row r="5388" spans="70:102" s="96" customFormat="1">
      <c r="BR5388" s="110"/>
      <c r="CX5388" s="97"/>
    </row>
    <row r="5389" spans="70:102" s="96" customFormat="1">
      <c r="BR5389" s="110"/>
      <c r="CX5389" s="97"/>
    </row>
    <row r="5390" spans="70:102" s="96" customFormat="1">
      <c r="BR5390" s="110"/>
      <c r="CX5390" s="97"/>
    </row>
    <row r="5391" spans="70:102" s="96" customFormat="1">
      <c r="BR5391" s="110"/>
      <c r="CX5391" s="97"/>
    </row>
    <row r="5392" spans="70:102" s="96" customFormat="1">
      <c r="BR5392" s="110"/>
      <c r="CX5392" s="97"/>
    </row>
    <row r="5393" spans="70:102" s="96" customFormat="1">
      <c r="BR5393" s="110"/>
      <c r="CX5393" s="97"/>
    </row>
    <row r="5394" spans="70:102" s="96" customFormat="1">
      <c r="BR5394" s="110"/>
      <c r="CX5394" s="97"/>
    </row>
    <row r="5395" spans="70:102" s="96" customFormat="1">
      <c r="BR5395" s="110"/>
      <c r="CX5395" s="97"/>
    </row>
    <row r="5396" spans="70:102" s="96" customFormat="1">
      <c r="BR5396" s="110"/>
      <c r="CX5396" s="97"/>
    </row>
    <row r="5397" spans="70:102" s="96" customFormat="1">
      <c r="BR5397" s="110"/>
      <c r="CX5397" s="97"/>
    </row>
    <row r="5398" spans="70:102" s="96" customFormat="1">
      <c r="BR5398" s="110"/>
      <c r="CX5398" s="97"/>
    </row>
    <row r="5399" spans="70:102" s="96" customFormat="1">
      <c r="BR5399" s="110"/>
      <c r="CX5399" s="97"/>
    </row>
    <row r="5400" spans="70:102" s="96" customFormat="1">
      <c r="BR5400" s="110"/>
      <c r="CX5400" s="97"/>
    </row>
    <row r="5401" spans="70:102" s="96" customFormat="1">
      <c r="BR5401" s="110"/>
      <c r="CX5401" s="97"/>
    </row>
    <row r="5402" spans="70:102" s="96" customFormat="1">
      <c r="BR5402" s="110"/>
      <c r="CX5402" s="97"/>
    </row>
    <row r="5403" spans="70:102" s="96" customFormat="1">
      <c r="BR5403" s="110"/>
      <c r="CX5403" s="97"/>
    </row>
    <row r="5404" spans="70:102" s="96" customFormat="1">
      <c r="BR5404" s="110"/>
      <c r="CX5404" s="97"/>
    </row>
    <row r="5405" spans="70:102" s="96" customFormat="1">
      <c r="BR5405" s="110"/>
      <c r="CX5405" s="97"/>
    </row>
    <row r="5406" spans="70:102" s="96" customFormat="1">
      <c r="BR5406" s="110"/>
      <c r="CX5406" s="97"/>
    </row>
    <row r="5407" spans="70:102" s="96" customFormat="1">
      <c r="BR5407" s="110"/>
      <c r="CX5407" s="97"/>
    </row>
    <row r="5408" spans="70:102" s="96" customFormat="1">
      <c r="BR5408" s="110"/>
      <c r="CX5408" s="97"/>
    </row>
    <row r="5409" spans="70:102" s="96" customFormat="1">
      <c r="BR5409" s="110"/>
      <c r="CX5409" s="97"/>
    </row>
    <row r="5410" spans="70:102" s="96" customFormat="1">
      <c r="BR5410" s="110"/>
      <c r="CX5410" s="97"/>
    </row>
    <row r="5411" spans="70:102" s="96" customFormat="1">
      <c r="BR5411" s="110"/>
      <c r="CX5411" s="97"/>
    </row>
    <row r="5412" spans="70:102" s="96" customFormat="1">
      <c r="BR5412" s="110"/>
      <c r="CX5412" s="97"/>
    </row>
    <row r="5413" spans="70:102" s="96" customFormat="1">
      <c r="BR5413" s="110"/>
      <c r="CX5413" s="97"/>
    </row>
    <row r="5414" spans="70:102" s="96" customFormat="1">
      <c r="BR5414" s="110"/>
      <c r="CX5414" s="97"/>
    </row>
    <row r="5415" spans="70:102" s="96" customFormat="1">
      <c r="BR5415" s="110"/>
      <c r="CX5415" s="97"/>
    </row>
    <row r="5416" spans="70:102" s="96" customFormat="1">
      <c r="BR5416" s="110"/>
      <c r="CX5416" s="97"/>
    </row>
    <row r="5417" spans="70:102" s="96" customFormat="1">
      <c r="BR5417" s="110"/>
      <c r="CX5417" s="97"/>
    </row>
    <row r="5418" spans="70:102" s="96" customFormat="1">
      <c r="BR5418" s="110"/>
      <c r="CX5418" s="97"/>
    </row>
    <row r="5419" spans="70:102" s="96" customFormat="1">
      <c r="BR5419" s="110"/>
      <c r="CX5419" s="97"/>
    </row>
    <row r="5420" spans="70:102" s="96" customFormat="1">
      <c r="BR5420" s="110"/>
      <c r="CX5420" s="97"/>
    </row>
    <row r="5421" spans="70:102" s="96" customFormat="1">
      <c r="BR5421" s="110"/>
      <c r="CX5421" s="97"/>
    </row>
    <row r="5422" spans="70:102" s="96" customFormat="1">
      <c r="BR5422" s="110"/>
      <c r="CX5422" s="97"/>
    </row>
    <row r="5423" spans="70:102" s="96" customFormat="1">
      <c r="BR5423" s="110"/>
      <c r="CX5423" s="97"/>
    </row>
    <row r="5424" spans="70:102" s="96" customFormat="1">
      <c r="BR5424" s="110"/>
      <c r="CX5424" s="97"/>
    </row>
    <row r="5425" spans="70:102" s="96" customFormat="1">
      <c r="BR5425" s="110"/>
      <c r="CX5425" s="97"/>
    </row>
    <row r="5426" spans="70:102" s="96" customFormat="1">
      <c r="BR5426" s="110"/>
      <c r="CX5426" s="97"/>
    </row>
    <row r="5427" spans="70:102" s="96" customFormat="1">
      <c r="BR5427" s="110"/>
      <c r="CX5427" s="97"/>
    </row>
    <row r="5428" spans="70:102" s="96" customFormat="1">
      <c r="BR5428" s="110"/>
      <c r="CX5428" s="97"/>
    </row>
    <row r="5429" spans="70:102" s="96" customFormat="1">
      <c r="BR5429" s="110"/>
      <c r="CX5429" s="97"/>
    </row>
    <row r="5430" spans="70:102" s="96" customFormat="1">
      <c r="BR5430" s="110"/>
      <c r="CX5430" s="97"/>
    </row>
    <row r="5431" spans="70:102" s="96" customFormat="1">
      <c r="BR5431" s="110"/>
      <c r="CX5431" s="97"/>
    </row>
    <row r="5432" spans="70:102" s="96" customFormat="1">
      <c r="BR5432" s="110"/>
      <c r="CX5432" s="97"/>
    </row>
    <row r="5433" spans="70:102" s="96" customFormat="1">
      <c r="BR5433" s="110"/>
      <c r="CX5433" s="97"/>
    </row>
    <row r="5434" spans="70:102" s="96" customFormat="1">
      <c r="BR5434" s="110"/>
      <c r="CX5434" s="97"/>
    </row>
    <row r="5435" spans="70:102" s="96" customFormat="1">
      <c r="BR5435" s="110"/>
      <c r="CX5435" s="97"/>
    </row>
    <row r="5436" spans="70:102" s="96" customFormat="1">
      <c r="BR5436" s="110"/>
      <c r="CX5436" s="97"/>
    </row>
    <row r="5437" spans="70:102" s="96" customFormat="1">
      <c r="BR5437" s="110"/>
      <c r="CX5437" s="97"/>
    </row>
    <row r="5438" spans="70:102" s="96" customFormat="1">
      <c r="BR5438" s="110"/>
      <c r="CX5438" s="97"/>
    </row>
    <row r="5439" spans="70:102" s="96" customFormat="1">
      <c r="BR5439" s="110"/>
      <c r="CX5439" s="97"/>
    </row>
    <row r="5440" spans="70:102" s="96" customFormat="1">
      <c r="BR5440" s="110"/>
      <c r="CX5440" s="97"/>
    </row>
    <row r="5441" spans="70:102" s="96" customFormat="1">
      <c r="BR5441" s="110"/>
      <c r="CX5441" s="97"/>
    </row>
    <row r="5442" spans="70:102" s="96" customFormat="1">
      <c r="BR5442" s="110"/>
      <c r="CX5442" s="97"/>
    </row>
    <row r="5443" spans="70:102" s="96" customFormat="1">
      <c r="BR5443" s="110"/>
      <c r="CX5443" s="97"/>
    </row>
    <row r="5444" spans="70:102" s="96" customFormat="1">
      <c r="BR5444" s="110"/>
      <c r="CX5444" s="97"/>
    </row>
    <row r="5445" spans="70:102" s="96" customFormat="1">
      <c r="BR5445" s="110"/>
      <c r="CX5445" s="97"/>
    </row>
    <row r="5446" spans="70:102" s="96" customFormat="1">
      <c r="BR5446" s="110"/>
      <c r="CX5446" s="97"/>
    </row>
    <row r="5447" spans="70:102" s="96" customFormat="1">
      <c r="BR5447" s="110"/>
      <c r="CX5447" s="97"/>
    </row>
    <row r="5448" spans="70:102" s="96" customFormat="1">
      <c r="BR5448" s="110"/>
      <c r="CX5448" s="97"/>
    </row>
    <row r="5449" spans="70:102" s="96" customFormat="1">
      <c r="BR5449" s="110"/>
      <c r="CX5449" s="97"/>
    </row>
    <row r="5450" spans="70:102" s="96" customFormat="1">
      <c r="BR5450" s="110"/>
      <c r="CX5450" s="97"/>
    </row>
    <row r="5451" spans="70:102" s="96" customFormat="1">
      <c r="BR5451" s="110"/>
      <c r="CX5451" s="97"/>
    </row>
    <row r="5452" spans="70:102" s="96" customFormat="1">
      <c r="BR5452" s="110"/>
      <c r="CX5452" s="97"/>
    </row>
    <row r="5453" spans="70:102" s="96" customFormat="1">
      <c r="BR5453" s="110"/>
      <c r="CX5453" s="97"/>
    </row>
    <row r="5454" spans="70:102" s="96" customFormat="1">
      <c r="BR5454" s="110"/>
      <c r="CX5454" s="97"/>
    </row>
    <row r="5455" spans="70:102" s="96" customFormat="1">
      <c r="BR5455" s="110"/>
      <c r="CX5455" s="97"/>
    </row>
    <row r="5456" spans="70:102" s="96" customFormat="1">
      <c r="BR5456" s="110"/>
      <c r="CX5456" s="97"/>
    </row>
    <row r="5457" spans="70:102" s="96" customFormat="1">
      <c r="BR5457" s="110"/>
      <c r="CX5457" s="97"/>
    </row>
    <row r="5458" spans="70:102" s="96" customFormat="1">
      <c r="BR5458" s="110"/>
      <c r="CX5458" s="97"/>
    </row>
    <row r="5459" spans="70:102" s="96" customFormat="1">
      <c r="BR5459" s="110"/>
      <c r="CX5459" s="97"/>
    </row>
    <row r="5460" spans="70:102" s="96" customFormat="1">
      <c r="BR5460" s="110"/>
      <c r="CX5460" s="97"/>
    </row>
    <row r="5461" spans="70:102" s="96" customFormat="1">
      <c r="BR5461" s="110"/>
      <c r="CX5461" s="97"/>
    </row>
    <row r="5462" spans="70:102" s="96" customFormat="1">
      <c r="BR5462" s="110"/>
      <c r="CX5462" s="97"/>
    </row>
    <row r="5463" spans="70:102" s="96" customFormat="1">
      <c r="BR5463" s="110"/>
      <c r="CX5463" s="97"/>
    </row>
    <row r="5464" spans="70:102" s="96" customFormat="1">
      <c r="BR5464" s="110"/>
      <c r="CX5464" s="97"/>
    </row>
    <row r="5465" spans="70:102" s="96" customFormat="1">
      <c r="BR5465" s="110"/>
      <c r="CX5465" s="97"/>
    </row>
    <row r="5466" spans="70:102" s="96" customFormat="1">
      <c r="BR5466" s="110"/>
      <c r="CX5466" s="97"/>
    </row>
    <row r="5467" spans="70:102" s="96" customFormat="1">
      <c r="BR5467" s="110"/>
      <c r="CX5467" s="97"/>
    </row>
    <row r="5468" spans="70:102" s="96" customFormat="1">
      <c r="BR5468" s="110"/>
      <c r="CX5468" s="97"/>
    </row>
    <row r="5469" spans="70:102" s="96" customFormat="1">
      <c r="BR5469" s="110"/>
      <c r="CX5469" s="97"/>
    </row>
    <row r="5470" spans="70:102" s="96" customFormat="1">
      <c r="BR5470" s="110"/>
      <c r="CX5470" s="97"/>
    </row>
    <row r="5471" spans="70:102" s="96" customFormat="1">
      <c r="BR5471" s="110"/>
      <c r="CX5471" s="97"/>
    </row>
    <row r="5472" spans="70:102" s="96" customFormat="1">
      <c r="BR5472" s="110"/>
      <c r="CX5472" s="97"/>
    </row>
    <row r="5473" spans="70:102" s="96" customFormat="1">
      <c r="BR5473" s="110"/>
      <c r="CX5473" s="97"/>
    </row>
    <row r="5474" spans="70:102" s="96" customFormat="1">
      <c r="BR5474" s="110"/>
      <c r="CX5474" s="97"/>
    </row>
    <row r="5475" spans="70:102" s="96" customFormat="1">
      <c r="BR5475" s="110"/>
      <c r="CX5475" s="97"/>
    </row>
    <row r="5476" spans="70:102" s="96" customFormat="1">
      <c r="BR5476" s="110"/>
      <c r="CX5476" s="97"/>
    </row>
    <row r="5477" spans="70:102" s="96" customFormat="1">
      <c r="BR5477" s="110"/>
      <c r="CX5477" s="97"/>
    </row>
    <row r="5478" spans="70:102" s="96" customFormat="1">
      <c r="BR5478" s="110"/>
      <c r="CX5478" s="97"/>
    </row>
    <row r="5479" spans="70:102" s="96" customFormat="1">
      <c r="BR5479" s="110"/>
      <c r="CX5479" s="97"/>
    </row>
    <row r="5480" spans="70:102" s="96" customFormat="1">
      <c r="BR5480" s="110"/>
      <c r="CX5480" s="97"/>
    </row>
    <row r="5481" spans="70:102" s="96" customFormat="1">
      <c r="BR5481" s="110"/>
      <c r="CX5481" s="97"/>
    </row>
    <row r="5482" spans="70:102" s="96" customFormat="1">
      <c r="BR5482" s="110"/>
      <c r="CX5482" s="97"/>
    </row>
    <row r="5483" spans="70:102" s="96" customFormat="1">
      <c r="BR5483" s="110"/>
      <c r="CX5483" s="97"/>
    </row>
    <row r="5484" spans="70:102" s="96" customFormat="1">
      <c r="BR5484" s="110"/>
      <c r="CX5484" s="97"/>
    </row>
    <row r="5485" spans="70:102" s="96" customFormat="1">
      <c r="BR5485" s="110"/>
      <c r="CX5485" s="97"/>
    </row>
    <row r="5486" spans="70:102" s="96" customFormat="1">
      <c r="BR5486" s="110"/>
      <c r="CX5486" s="97"/>
    </row>
    <row r="5487" spans="70:102" s="96" customFormat="1">
      <c r="BR5487" s="110"/>
      <c r="CX5487" s="97"/>
    </row>
    <row r="5488" spans="70:102" s="96" customFormat="1">
      <c r="BR5488" s="110"/>
      <c r="CX5488" s="97"/>
    </row>
    <row r="5489" spans="70:102" s="96" customFormat="1">
      <c r="BR5489" s="110"/>
      <c r="CX5489" s="97"/>
    </row>
    <row r="5490" spans="70:102" s="96" customFormat="1">
      <c r="BR5490" s="110"/>
      <c r="CX5490" s="97"/>
    </row>
    <row r="5491" spans="70:102" s="96" customFormat="1">
      <c r="BR5491" s="110"/>
      <c r="CX5491" s="97"/>
    </row>
    <row r="5492" spans="70:102" s="96" customFormat="1">
      <c r="BR5492" s="110"/>
      <c r="CX5492" s="97"/>
    </row>
    <row r="5493" spans="70:102" s="96" customFormat="1">
      <c r="BR5493" s="110"/>
      <c r="CX5493" s="97"/>
    </row>
    <row r="5494" spans="70:102" s="96" customFormat="1">
      <c r="BR5494" s="110"/>
      <c r="CX5494" s="97"/>
    </row>
    <row r="5495" spans="70:102" s="96" customFormat="1">
      <c r="BR5495" s="110"/>
      <c r="CX5495" s="97"/>
    </row>
    <row r="5496" spans="70:102" s="96" customFormat="1">
      <c r="BR5496" s="110"/>
      <c r="CX5496" s="97"/>
    </row>
    <row r="5497" spans="70:102" s="96" customFormat="1">
      <c r="BR5497" s="110"/>
      <c r="CX5497" s="97"/>
    </row>
    <row r="5498" spans="70:102" s="96" customFormat="1">
      <c r="BR5498" s="110"/>
      <c r="CX5498" s="97"/>
    </row>
    <row r="5499" spans="70:102" s="96" customFormat="1">
      <c r="BR5499" s="110"/>
      <c r="CX5499" s="97"/>
    </row>
    <row r="5500" spans="70:102" s="96" customFormat="1">
      <c r="BR5500" s="110"/>
      <c r="CX5500" s="97"/>
    </row>
    <row r="5501" spans="70:102" s="96" customFormat="1">
      <c r="BR5501" s="110"/>
      <c r="CX5501" s="97"/>
    </row>
    <row r="5502" spans="70:102" s="96" customFormat="1">
      <c r="BR5502" s="110"/>
      <c r="CX5502" s="97"/>
    </row>
    <row r="5503" spans="70:102" s="96" customFormat="1">
      <c r="BR5503" s="110"/>
      <c r="CX5503" s="97"/>
    </row>
    <row r="5504" spans="70:102" s="96" customFormat="1">
      <c r="BR5504" s="110"/>
      <c r="CX5504" s="97"/>
    </row>
    <row r="5505" spans="70:102" s="96" customFormat="1">
      <c r="BR5505" s="110"/>
      <c r="CX5505" s="97"/>
    </row>
    <row r="5506" spans="70:102" s="96" customFormat="1">
      <c r="BR5506" s="110"/>
      <c r="CX5506" s="97"/>
    </row>
    <row r="5507" spans="70:102" s="96" customFormat="1">
      <c r="BR5507" s="110"/>
      <c r="CX5507" s="97"/>
    </row>
    <row r="5508" spans="70:102" s="96" customFormat="1">
      <c r="BR5508" s="110"/>
      <c r="CX5508" s="97"/>
    </row>
    <row r="5509" spans="70:102" s="96" customFormat="1">
      <c r="BR5509" s="110"/>
      <c r="CX5509" s="97"/>
    </row>
    <row r="5510" spans="70:102" s="96" customFormat="1">
      <c r="BR5510" s="110"/>
      <c r="CX5510" s="97"/>
    </row>
    <row r="5511" spans="70:102" s="96" customFormat="1">
      <c r="BR5511" s="110"/>
      <c r="CX5511" s="97"/>
    </row>
    <row r="5512" spans="70:102" s="96" customFormat="1">
      <c r="BR5512" s="110"/>
      <c r="CX5512" s="97"/>
    </row>
    <row r="5513" spans="70:102" s="96" customFormat="1">
      <c r="BR5513" s="110"/>
      <c r="CX5513" s="97"/>
    </row>
    <row r="5514" spans="70:102" s="96" customFormat="1">
      <c r="BR5514" s="110"/>
      <c r="CX5514" s="97"/>
    </row>
    <row r="5515" spans="70:102" s="96" customFormat="1">
      <c r="BR5515" s="110"/>
      <c r="CX5515" s="97"/>
    </row>
    <row r="5516" spans="70:102" s="96" customFormat="1">
      <c r="BR5516" s="110"/>
      <c r="CX5516" s="97"/>
    </row>
    <row r="5517" spans="70:102" s="96" customFormat="1">
      <c r="BR5517" s="110"/>
      <c r="CX5517" s="97"/>
    </row>
    <row r="5518" spans="70:102" s="96" customFormat="1">
      <c r="BR5518" s="110"/>
      <c r="CX5518" s="97"/>
    </row>
    <row r="5519" spans="70:102" s="96" customFormat="1">
      <c r="BR5519" s="110"/>
      <c r="CX5519" s="97"/>
    </row>
    <row r="5520" spans="70:102" s="96" customFormat="1">
      <c r="BR5520" s="110"/>
      <c r="CX5520" s="97"/>
    </row>
    <row r="5521" spans="70:102" s="96" customFormat="1">
      <c r="BR5521" s="110"/>
      <c r="CX5521" s="97"/>
    </row>
    <row r="5522" spans="70:102" s="96" customFormat="1">
      <c r="BR5522" s="110"/>
      <c r="CX5522" s="97"/>
    </row>
    <row r="5523" spans="70:102" s="96" customFormat="1">
      <c r="BR5523" s="110"/>
      <c r="CX5523" s="97"/>
    </row>
    <row r="5524" spans="70:102" s="96" customFormat="1">
      <c r="BR5524" s="110"/>
      <c r="CX5524" s="97"/>
    </row>
    <row r="5525" spans="70:102" s="96" customFormat="1">
      <c r="BR5525" s="110"/>
      <c r="CX5525" s="97"/>
    </row>
    <row r="5526" spans="70:102" s="96" customFormat="1">
      <c r="BR5526" s="110"/>
      <c r="CX5526" s="97"/>
    </row>
    <row r="5527" spans="70:102" s="96" customFormat="1">
      <c r="BR5527" s="110"/>
      <c r="CX5527" s="97"/>
    </row>
    <row r="5528" spans="70:102" s="96" customFormat="1">
      <c r="BR5528" s="110"/>
      <c r="CX5528" s="97"/>
    </row>
    <row r="5529" spans="70:102" s="96" customFormat="1">
      <c r="BR5529" s="110"/>
      <c r="CX5529" s="97"/>
    </row>
    <row r="5530" spans="70:102" s="96" customFormat="1">
      <c r="BR5530" s="110"/>
      <c r="CX5530" s="97"/>
    </row>
    <row r="5531" spans="70:102" s="96" customFormat="1">
      <c r="BR5531" s="110"/>
      <c r="CX5531" s="97"/>
    </row>
    <row r="5532" spans="70:102" s="96" customFormat="1">
      <c r="BR5532" s="110"/>
      <c r="CX5532" s="97"/>
    </row>
    <row r="5533" spans="70:102" s="96" customFormat="1">
      <c r="BR5533" s="110"/>
      <c r="CX5533" s="97"/>
    </row>
    <row r="5534" spans="70:102" s="96" customFormat="1">
      <c r="BR5534" s="110"/>
      <c r="CX5534" s="97"/>
    </row>
    <row r="5535" spans="70:102" s="96" customFormat="1">
      <c r="BR5535" s="110"/>
      <c r="CX5535" s="97"/>
    </row>
    <row r="5536" spans="70:102" s="96" customFormat="1">
      <c r="BR5536" s="110"/>
      <c r="CX5536" s="97"/>
    </row>
    <row r="5537" spans="70:102" s="96" customFormat="1">
      <c r="BR5537" s="110"/>
      <c r="CX5537" s="97"/>
    </row>
    <row r="5538" spans="70:102" s="96" customFormat="1">
      <c r="BR5538" s="110"/>
      <c r="CX5538" s="97"/>
    </row>
    <row r="5539" spans="70:102" s="96" customFormat="1">
      <c r="BR5539" s="110"/>
      <c r="CX5539" s="97"/>
    </row>
    <row r="5540" spans="70:102" s="96" customFormat="1">
      <c r="BR5540" s="110"/>
      <c r="CX5540" s="97"/>
    </row>
    <row r="5541" spans="70:102" s="96" customFormat="1">
      <c r="BR5541" s="110"/>
      <c r="CX5541" s="97"/>
    </row>
    <row r="5542" spans="70:102" s="96" customFormat="1">
      <c r="BR5542" s="110"/>
      <c r="CX5542" s="97"/>
    </row>
    <row r="5543" spans="70:102" s="96" customFormat="1">
      <c r="BR5543" s="110"/>
      <c r="CX5543" s="97"/>
    </row>
    <row r="5544" spans="70:102" s="96" customFormat="1">
      <c r="BR5544" s="110"/>
      <c r="CX5544" s="97"/>
    </row>
    <row r="5545" spans="70:102" s="96" customFormat="1">
      <c r="BR5545" s="110"/>
      <c r="CX5545" s="97"/>
    </row>
    <row r="5546" spans="70:102" s="96" customFormat="1">
      <c r="BR5546" s="110"/>
      <c r="CX5546" s="97"/>
    </row>
    <row r="5547" spans="70:102" s="96" customFormat="1">
      <c r="BR5547" s="110"/>
      <c r="CX5547" s="97"/>
    </row>
    <row r="5548" spans="70:102" s="96" customFormat="1">
      <c r="BR5548" s="110"/>
      <c r="CX5548" s="97"/>
    </row>
    <row r="5549" spans="70:102" s="96" customFormat="1">
      <c r="BR5549" s="110"/>
      <c r="CX5549" s="97"/>
    </row>
    <row r="5550" spans="70:102" s="96" customFormat="1">
      <c r="BR5550" s="110"/>
      <c r="CX5550" s="97"/>
    </row>
    <row r="5551" spans="70:102" s="96" customFormat="1">
      <c r="BR5551" s="110"/>
      <c r="CX5551" s="97"/>
    </row>
    <row r="5552" spans="70:102" s="96" customFormat="1">
      <c r="BR5552" s="110"/>
      <c r="CX5552" s="97"/>
    </row>
    <row r="5553" spans="70:102" s="96" customFormat="1">
      <c r="BR5553" s="110"/>
      <c r="CX5553" s="97"/>
    </row>
    <row r="5554" spans="70:102" s="96" customFormat="1">
      <c r="BR5554" s="110"/>
      <c r="CX5554" s="97"/>
    </row>
    <row r="5555" spans="70:102" s="96" customFormat="1">
      <c r="BR5555" s="110"/>
      <c r="CX5555" s="97"/>
    </row>
    <row r="5556" spans="70:102" s="96" customFormat="1">
      <c r="BR5556" s="110"/>
      <c r="CX5556" s="97"/>
    </row>
    <row r="5557" spans="70:102" s="96" customFormat="1">
      <c r="BR5557" s="110"/>
      <c r="CX5557" s="97"/>
    </row>
    <row r="5558" spans="70:102" s="96" customFormat="1">
      <c r="BR5558" s="110"/>
      <c r="CX5558" s="97"/>
    </row>
    <row r="5559" spans="70:102" s="96" customFormat="1">
      <c r="BR5559" s="110"/>
      <c r="CX5559" s="97"/>
    </row>
    <row r="5560" spans="70:102" s="96" customFormat="1">
      <c r="BR5560" s="110"/>
      <c r="CX5560" s="97"/>
    </row>
    <row r="5561" spans="70:102" s="96" customFormat="1">
      <c r="BR5561" s="110"/>
      <c r="CX5561" s="97"/>
    </row>
    <row r="5562" spans="70:102" s="96" customFormat="1">
      <c r="BR5562" s="110"/>
      <c r="CX5562" s="97"/>
    </row>
    <row r="5563" spans="70:102" s="96" customFormat="1">
      <c r="BR5563" s="110"/>
      <c r="CX5563" s="97"/>
    </row>
    <row r="5564" spans="70:102" s="96" customFormat="1">
      <c r="BR5564" s="110"/>
      <c r="CX5564" s="97"/>
    </row>
    <row r="5565" spans="70:102" s="96" customFormat="1">
      <c r="BR5565" s="110"/>
      <c r="CX5565" s="97"/>
    </row>
    <row r="5566" spans="70:102" s="96" customFormat="1">
      <c r="BR5566" s="110"/>
      <c r="CX5566" s="97"/>
    </row>
    <row r="5567" spans="70:102" s="96" customFormat="1">
      <c r="BR5567" s="110"/>
      <c r="CX5567" s="97"/>
    </row>
    <row r="5568" spans="70:102" s="96" customFormat="1">
      <c r="BR5568" s="110"/>
      <c r="CX5568" s="97"/>
    </row>
    <row r="5569" spans="70:102" s="96" customFormat="1">
      <c r="BR5569" s="110"/>
      <c r="CX5569" s="97"/>
    </row>
    <row r="5570" spans="70:102" s="96" customFormat="1">
      <c r="BR5570" s="110"/>
      <c r="CX5570" s="97"/>
    </row>
    <row r="5571" spans="70:102" s="96" customFormat="1">
      <c r="BR5571" s="110"/>
      <c r="CX5571" s="97"/>
    </row>
    <row r="5572" spans="70:102" s="96" customFormat="1">
      <c r="BR5572" s="110"/>
      <c r="CX5572" s="97"/>
    </row>
    <row r="5573" spans="70:102" s="96" customFormat="1">
      <c r="BR5573" s="110"/>
      <c r="CX5573" s="97"/>
    </row>
    <row r="5574" spans="70:102" s="96" customFormat="1">
      <c r="BR5574" s="110"/>
      <c r="CX5574" s="97"/>
    </row>
    <row r="5575" spans="70:102" s="96" customFormat="1">
      <c r="BR5575" s="110"/>
      <c r="CX5575" s="97"/>
    </row>
    <row r="5576" spans="70:102" s="96" customFormat="1">
      <c r="BR5576" s="110"/>
      <c r="CX5576" s="97"/>
    </row>
    <row r="5577" spans="70:102" s="96" customFormat="1">
      <c r="BR5577" s="110"/>
      <c r="CX5577" s="97"/>
    </row>
    <row r="5578" spans="70:102" s="96" customFormat="1">
      <c r="BR5578" s="110"/>
      <c r="CX5578" s="97"/>
    </row>
    <row r="5579" spans="70:102" s="96" customFormat="1">
      <c r="BR5579" s="110"/>
      <c r="CX5579" s="97"/>
    </row>
    <row r="5580" spans="70:102" s="96" customFormat="1">
      <c r="BR5580" s="110"/>
      <c r="CX5580" s="97"/>
    </row>
    <row r="5581" spans="70:102" s="96" customFormat="1">
      <c r="BR5581" s="110"/>
      <c r="CX5581" s="97"/>
    </row>
    <row r="5582" spans="70:102" s="96" customFormat="1">
      <c r="BR5582" s="110"/>
      <c r="CX5582" s="97"/>
    </row>
    <row r="5583" spans="70:102" s="96" customFormat="1">
      <c r="BR5583" s="110"/>
      <c r="CX5583" s="97"/>
    </row>
    <row r="5584" spans="70:102" s="96" customFormat="1">
      <c r="BR5584" s="110"/>
      <c r="CX5584" s="97"/>
    </row>
    <row r="5585" spans="70:102" s="96" customFormat="1">
      <c r="BR5585" s="110"/>
      <c r="CX5585" s="97"/>
    </row>
    <row r="5586" spans="70:102" s="96" customFormat="1">
      <c r="BR5586" s="110"/>
      <c r="CX5586" s="97"/>
    </row>
    <row r="5587" spans="70:102" s="96" customFormat="1">
      <c r="BR5587" s="110"/>
      <c r="CX5587" s="97"/>
    </row>
    <row r="5588" spans="70:102" s="96" customFormat="1">
      <c r="BR5588" s="110"/>
      <c r="CX5588" s="97"/>
    </row>
    <row r="5589" spans="70:102" s="96" customFormat="1">
      <c r="BR5589" s="110"/>
      <c r="CX5589" s="97"/>
    </row>
    <row r="5590" spans="70:102" s="96" customFormat="1">
      <c r="BR5590" s="110"/>
      <c r="CX5590" s="97"/>
    </row>
    <row r="5591" spans="70:102" s="96" customFormat="1">
      <c r="BR5591" s="110"/>
      <c r="CX5591" s="97"/>
    </row>
    <row r="5592" spans="70:102" s="96" customFormat="1">
      <c r="BR5592" s="110"/>
      <c r="CX5592" s="97"/>
    </row>
    <row r="5593" spans="70:102" s="96" customFormat="1">
      <c r="BR5593" s="110"/>
      <c r="CX5593" s="97"/>
    </row>
    <row r="5594" spans="70:102" s="96" customFormat="1">
      <c r="BR5594" s="110"/>
      <c r="CX5594" s="97"/>
    </row>
    <row r="5595" spans="70:102" s="96" customFormat="1">
      <c r="BR5595" s="110"/>
      <c r="CX5595" s="97"/>
    </row>
    <row r="5596" spans="70:102" s="96" customFormat="1">
      <c r="BR5596" s="110"/>
      <c r="CX5596" s="97"/>
    </row>
    <row r="5597" spans="70:102" s="96" customFormat="1">
      <c r="BR5597" s="110"/>
      <c r="CX5597" s="97"/>
    </row>
    <row r="5598" spans="70:102" s="96" customFormat="1">
      <c r="BR5598" s="110"/>
      <c r="CX5598" s="97"/>
    </row>
    <row r="5599" spans="70:102" s="96" customFormat="1">
      <c r="BR5599" s="110"/>
      <c r="CX5599" s="97"/>
    </row>
    <row r="5600" spans="70:102" s="96" customFormat="1">
      <c r="BR5600" s="110"/>
      <c r="CX5600" s="97"/>
    </row>
    <row r="5601" spans="70:102" s="96" customFormat="1">
      <c r="BR5601" s="110"/>
      <c r="CX5601" s="97"/>
    </row>
    <row r="5602" spans="70:102" s="96" customFormat="1">
      <c r="BR5602" s="110"/>
      <c r="CX5602" s="97"/>
    </row>
    <row r="5603" spans="70:102" s="96" customFormat="1">
      <c r="BR5603" s="110"/>
      <c r="CX5603" s="97"/>
    </row>
    <row r="5604" spans="70:102" s="96" customFormat="1">
      <c r="BR5604" s="110"/>
      <c r="CX5604" s="97"/>
    </row>
    <row r="5605" spans="70:102" s="96" customFormat="1">
      <c r="BR5605" s="110"/>
      <c r="CX5605" s="97"/>
    </row>
    <row r="5606" spans="70:102" s="96" customFormat="1">
      <c r="BR5606" s="110"/>
      <c r="CX5606" s="97"/>
    </row>
    <row r="5607" spans="70:102" s="96" customFormat="1">
      <c r="BR5607" s="110"/>
      <c r="CX5607" s="97"/>
    </row>
    <row r="5608" spans="70:102" s="96" customFormat="1">
      <c r="BR5608" s="110"/>
      <c r="CX5608" s="97"/>
    </row>
    <row r="5609" spans="70:102" s="96" customFormat="1">
      <c r="BR5609" s="110"/>
      <c r="CX5609" s="97"/>
    </row>
    <row r="5610" spans="70:102" s="96" customFormat="1">
      <c r="BR5610" s="110"/>
      <c r="CX5610" s="97"/>
    </row>
    <row r="5611" spans="70:102" s="96" customFormat="1">
      <c r="BR5611" s="110"/>
      <c r="CX5611" s="97"/>
    </row>
    <row r="5612" spans="70:102" s="96" customFormat="1">
      <c r="BR5612" s="110"/>
      <c r="CX5612" s="97"/>
    </row>
    <row r="5613" spans="70:102" s="96" customFormat="1">
      <c r="BR5613" s="110"/>
      <c r="CX5613" s="97"/>
    </row>
    <row r="5614" spans="70:102" s="96" customFormat="1">
      <c r="BR5614" s="110"/>
      <c r="CX5614" s="97"/>
    </row>
    <row r="5615" spans="70:102" s="96" customFormat="1">
      <c r="BR5615" s="110"/>
      <c r="CX5615" s="97"/>
    </row>
    <row r="5616" spans="70:102" s="96" customFormat="1">
      <c r="BR5616" s="110"/>
      <c r="CX5616" s="97"/>
    </row>
    <row r="5617" spans="70:102" s="96" customFormat="1">
      <c r="BR5617" s="110"/>
      <c r="CX5617" s="97"/>
    </row>
    <row r="5618" spans="70:102" s="96" customFormat="1">
      <c r="BR5618" s="110"/>
      <c r="CX5618" s="97"/>
    </row>
    <row r="5619" spans="70:102" s="96" customFormat="1">
      <c r="BR5619" s="110"/>
      <c r="CX5619" s="97"/>
    </row>
    <row r="5620" spans="70:102" s="96" customFormat="1">
      <c r="BR5620" s="110"/>
      <c r="CX5620" s="97"/>
    </row>
    <row r="5621" spans="70:102" s="96" customFormat="1">
      <c r="BR5621" s="110"/>
      <c r="CX5621" s="97"/>
    </row>
    <row r="5622" spans="70:102" s="96" customFormat="1">
      <c r="BR5622" s="110"/>
      <c r="CX5622" s="97"/>
    </row>
    <row r="5623" spans="70:102" s="96" customFormat="1">
      <c r="BR5623" s="110"/>
      <c r="CX5623" s="97"/>
    </row>
    <row r="5624" spans="70:102" s="96" customFormat="1">
      <c r="BR5624" s="110"/>
      <c r="CX5624" s="97"/>
    </row>
    <row r="5625" spans="70:102" s="96" customFormat="1">
      <c r="BR5625" s="110"/>
      <c r="CX5625" s="97"/>
    </row>
    <row r="5626" spans="70:102" s="96" customFormat="1">
      <c r="BR5626" s="110"/>
      <c r="CX5626" s="97"/>
    </row>
    <row r="5627" spans="70:102" s="96" customFormat="1">
      <c r="BR5627" s="110"/>
      <c r="CX5627" s="97"/>
    </row>
    <row r="5628" spans="70:102" s="96" customFormat="1">
      <c r="BR5628" s="110"/>
      <c r="CX5628" s="97"/>
    </row>
    <row r="5629" spans="70:102" s="96" customFormat="1">
      <c r="BR5629" s="110"/>
      <c r="CX5629" s="97"/>
    </row>
    <row r="5630" spans="70:102" s="96" customFormat="1">
      <c r="BR5630" s="110"/>
      <c r="CX5630" s="97"/>
    </row>
    <row r="5631" spans="70:102" s="96" customFormat="1">
      <c r="BR5631" s="110"/>
      <c r="CX5631" s="97"/>
    </row>
    <row r="5632" spans="70:102" s="96" customFormat="1">
      <c r="BR5632" s="110"/>
      <c r="CX5632" s="97"/>
    </row>
    <row r="5633" spans="70:102" s="96" customFormat="1">
      <c r="BR5633" s="110"/>
      <c r="CX5633" s="97"/>
    </row>
    <row r="5634" spans="70:102" s="96" customFormat="1">
      <c r="BR5634" s="110"/>
      <c r="CX5634" s="97"/>
    </row>
    <row r="5635" spans="70:102" s="96" customFormat="1">
      <c r="BR5635" s="110"/>
      <c r="CX5635" s="97"/>
    </row>
    <row r="5636" spans="70:102" s="96" customFormat="1">
      <c r="BR5636" s="110"/>
      <c r="CX5636" s="97"/>
    </row>
    <row r="5637" spans="70:102" s="96" customFormat="1">
      <c r="BR5637" s="110"/>
      <c r="CX5637" s="97"/>
    </row>
    <row r="5638" spans="70:102" s="96" customFormat="1">
      <c r="BR5638" s="110"/>
      <c r="CX5638" s="97"/>
    </row>
    <row r="5639" spans="70:102" s="96" customFormat="1">
      <c r="BR5639" s="110"/>
      <c r="CX5639" s="97"/>
    </row>
    <row r="5640" spans="70:102" s="96" customFormat="1">
      <c r="BR5640" s="110"/>
      <c r="CX5640" s="97"/>
    </row>
    <row r="5641" spans="70:102" s="96" customFormat="1">
      <c r="BR5641" s="110"/>
      <c r="CX5641" s="97"/>
    </row>
    <row r="5642" spans="70:102" s="96" customFormat="1">
      <c r="CX5642" s="97"/>
    </row>
    <row r="5643" spans="70:102" s="96" customFormat="1">
      <c r="CX5643" s="97"/>
    </row>
    <row r="5644" spans="70:102" s="96" customFormat="1">
      <c r="CX5644" s="97"/>
    </row>
    <row r="5645" spans="70:102" s="96" customFormat="1">
      <c r="CX5645" s="97"/>
    </row>
    <row r="5646" spans="70:102" s="96" customFormat="1">
      <c r="CX5646" s="97"/>
    </row>
    <row r="5647" spans="70:102" s="96" customFormat="1">
      <c r="CX5647" s="97"/>
    </row>
    <row r="5648" spans="70:102" s="96" customFormat="1">
      <c r="CX5648" s="97"/>
    </row>
    <row r="5649" spans="102:102" s="96" customFormat="1">
      <c r="CX5649" s="97"/>
    </row>
    <row r="5650" spans="102:102" s="96" customFormat="1">
      <c r="CX5650" s="97"/>
    </row>
    <row r="5651" spans="102:102" s="96" customFormat="1">
      <c r="CX5651" s="97"/>
    </row>
    <row r="5652" spans="102:102" s="96" customFormat="1">
      <c r="CX5652" s="97"/>
    </row>
    <row r="5653" spans="102:102" s="96" customFormat="1">
      <c r="CX5653" s="97"/>
    </row>
    <row r="5654" spans="102:102" s="96" customFormat="1">
      <c r="CX5654" s="97"/>
    </row>
    <row r="5655" spans="102:102" s="96" customFormat="1">
      <c r="CX5655" s="97"/>
    </row>
    <row r="5656" spans="102:102" s="96" customFormat="1">
      <c r="CX5656" s="97"/>
    </row>
    <row r="5657" spans="102:102" s="96" customFormat="1">
      <c r="CX5657" s="97"/>
    </row>
    <row r="5658" spans="102:102" s="96" customFormat="1">
      <c r="CX5658" s="97"/>
    </row>
    <row r="5659" spans="102:102" s="96" customFormat="1">
      <c r="CX5659" s="97"/>
    </row>
    <row r="5660" spans="102:102" s="96" customFormat="1">
      <c r="CX5660" s="97"/>
    </row>
    <row r="5661" spans="102:102" s="96" customFormat="1">
      <c r="CX5661" s="97"/>
    </row>
    <row r="5662" spans="102:102" s="96" customFormat="1">
      <c r="CX5662" s="97"/>
    </row>
    <row r="5663" spans="102:102" s="96" customFormat="1">
      <c r="CX5663" s="97"/>
    </row>
    <row r="5664" spans="102:102" s="96" customFormat="1">
      <c r="CX5664" s="97"/>
    </row>
    <row r="5665" spans="102:102" s="96" customFormat="1">
      <c r="CX5665" s="97"/>
    </row>
    <row r="5666" spans="102:102" s="96" customFormat="1">
      <c r="CX5666" s="97"/>
    </row>
    <row r="5667" spans="102:102" s="96" customFormat="1">
      <c r="CX5667" s="97"/>
    </row>
    <row r="5668" spans="102:102" s="96" customFormat="1">
      <c r="CX5668" s="97"/>
    </row>
    <row r="5669" spans="102:102" s="96" customFormat="1">
      <c r="CX5669" s="97"/>
    </row>
    <row r="5670" spans="102:102" s="96" customFormat="1">
      <c r="CX5670" s="97"/>
    </row>
    <row r="5671" spans="102:102" s="96" customFormat="1">
      <c r="CX5671" s="97"/>
    </row>
    <row r="5672" spans="102:102" s="96" customFormat="1">
      <c r="CX5672" s="97"/>
    </row>
    <row r="5673" spans="102:102" s="96" customFormat="1">
      <c r="CX5673" s="97"/>
    </row>
    <row r="5674" spans="102:102" s="96" customFormat="1">
      <c r="CX5674" s="97"/>
    </row>
    <row r="5675" spans="102:102" s="96" customFormat="1">
      <c r="CX5675" s="97"/>
    </row>
    <row r="5676" spans="102:102" s="96" customFormat="1">
      <c r="CX5676" s="97"/>
    </row>
    <row r="5677" spans="102:102" s="96" customFormat="1">
      <c r="CX5677" s="97"/>
    </row>
    <row r="5678" spans="102:102" s="96" customFormat="1">
      <c r="CX5678" s="97"/>
    </row>
    <row r="5679" spans="102:102" s="96" customFormat="1">
      <c r="CX5679" s="97"/>
    </row>
    <row r="5680" spans="102:102" s="96" customFormat="1">
      <c r="CX5680" s="97"/>
    </row>
    <row r="5681" spans="102:102" s="96" customFormat="1">
      <c r="CX5681" s="97"/>
    </row>
    <row r="5682" spans="102:102" s="96" customFormat="1">
      <c r="CX5682" s="97"/>
    </row>
    <row r="5683" spans="102:102" s="96" customFormat="1">
      <c r="CX5683" s="97"/>
    </row>
    <row r="5684" spans="102:102" s="96" customFormat="1">
      <c r="CX5684" s="97"/>
    </row>
    <row r="5685" spans="102:102" s="96" customFormat="1">
      <c r="CX5685" s="97"/>
    </row>
    <row r="5686" spans="102:102" s="96" customFormat="1">
      <c r="CX5686" s="97"/>
    </row>
    <row r="5687" spans="102:102" s="96" customFormat="1">
      <c r="CX5687" s="97"/>
    </row>
    <row r="5688" spans="102:102" s="96" customFormat="1">
      <c r="CX5688" s="97"/>
    </row>
    <row r="5689" spans="102:102" s="96" customFormat="1">
      <c r="CX5689" s="97"/>
    </row>
    <row r="5690" spans="102:102" s="96" customFormat="1">
      <c r="CX5690" s="97"/>
    </row>
    <row r="5691" spans="102:102" s="96" customFormat="1">
      <c r="CX5691" s="97"/>
    </row>
    <row r="5692" spans="102:102" s="96" customFormat="1">
      <c r="CX5692" s="97"/>
    </row>
    <row r="5693" spans="102:102" s="96" customFormat="1">
      <c r="CX5693" s="97"/>
    </row>
    <row r="5694" spans="102:102" s="96" customFormat="1">
      <c r="CX5694" s="97"/>
    </row>
    <row r="5695" spans="102:102" s="96" customFormat="1">
      <c r="CX5695" s="97"/>
    </row>
    <row r="5696" spans="102:102" s="96" customFormat="1">
      <c r="CX5696" s="97"/>
    </row>
    <row r="5697" spans="102:102" s="96" customFormat="1">
      <c r="CX5697" s="97"/>
    </row>
    <row r="5698" spans="102:102" s="96" customFormat="1">
      <c r="CX5698" s="97"/>
    </row>
    <row r="5699" spans="102:102" s="96" customFormat="1">
      <c r="CX5699" s="97"/>
    </row>
    <row r="5700" spans="102:102" s="96" customFormat="1">
      <c r="CX5700" s="97"/>
    </row>
    <row r="5701" spans="102:102" s="96" customFormat="1">
      <c r="CX5701" s="97"/>
    </row>
    <row r="5702" spans="102:102" s="96" customFormat="1">
      <c r="CX5702" s="97"/>
    </row>
    <row r="5703" spans="102:102" s="96" customFormat="1">
      <c r="CX5703" s="97"/>
    </row>
    <row r="5704" spans="102:102" s="96" customFormat="1">
      <c r="CX5704" s="97"/>
    </row>
    <row r="5705" spans="102:102" s="96" customFormat="1">
      <c r="CX5705" s="97"/>
    </row>
    <row r="5706" spans="102:102" s="96" customFormat="1">
      <c r="CX5706" s="97"/>
    </row>
    <row r="5707" spans="102:102" s="96" customFormat="1">
      <c r="CX5707" s="97"/>
    </row>
    <row r="5708" spans="102:102" s="96" customFormat="1">
      <c r="CX5708" s="97"/>
    </row>
    <row r="5709" spans="102:102" s="96" customFormat="1">
      <c r="CX5709" s="97"/>
    </row>
    <row r="5710" spans="102:102" s="96" customFormat="1">
      <c r="CX5710" s="97"/>
    </row>
    <row r="5711" spans="102:102" s="96" customFormat="1">
      <c r="CX5711" s="97"/>
    </row>
    <row r="5712" spans="102:102" s="96" customFormat="1">
      <c r="CX5712" s="97"/>
    </row>
    <row r="5713" spans="102:102" s="96" customFormat="1">
      <c r="CX5713" s="97"/>
    </row>
    <row r="5714" spans="102:102" s="96" customFormat="1">
      <c r="CX5714" s="97"/>
    </row>
    <row r="5715" spans="102:102" s="96" customFormat="1">
      <c r="CX5715" s="97"/>
    </row>
    <row r="5716" spans="102:102" s="96" customFormat="1">
      <c r="CX5716" s="97"/>
    </row>
    <row r="5717" spans="102:102" s="96" customFormat="1">
      <c r="CX5717" s="97"/>
    </row>
    <row r="5718" spans="102:102" s="96" customFormat="1">
      <c r="CX5718" s="97"/>
    </row>
    <row r="5719" spans="102:102" s="96" customFormat="1">
      <c r="CX5719" s="97"/>
    </row>
    <row r="5720" spans="102:102" s="96" customFormat="1">
      <c r="CX5720" s="97"/>
    </row>
    <row r="5721" spans="102:102" s="96" customFormat="1">
      <c r="CX5721" s="97"/>
    </row>
    <row r="5722" spans="102:102" s="96" customFormat="1">
      <c r="CX5722" s="97"/>
    </row>
    <row r="5723" spans="102:102" s="96" customFormat="1">
      <c r="CX5723" s="97"/>
    </row>
    <row r="5724" spans="102:102" s="96" customFormat="1">
      <c r="CX5724" s="97"/>
    </row>
    <row r="5725" spans="102:102" s="96" customFormat="1">
      <c r="CX5725" s="97"/>
    </row>
    <row r="5726" spans="102:102" s="96" customFormat="1">
      <c r="CX5726" s="97"/>
    </row>
    <row r="5727" spans="102:102" s="96" customFormat="1">
      <c r="CX5727" s="97"/>
    </row>
    <row r="5728" spans="102:102" s="96" customFormat="1">
      <c r="CX5728" s="97"/>
    </row>
    <row r="5729" spans="102:102" s="96" customFormat="1">
      <c r="CX5729" s="97"/>
    </row>
    <row r="5730" spans="102:102" s="96" customFormat="1">
      <c r="CX5730" s="97"/>
    </row>
    <row r="5731" spans="102:102" s="96" customFormat="1">
      <c r="CX5731" s="97"/>
    </row>
    <row r="5732" spans="102:102" s="96" customFormat="1">
      <c r="CX5732" s="97"/>
    </row>
    <row r="5733" spans="102:102" s="96" customFormat="1">
      <c r="CX5733" s="97"/>
    </row>
    <row r="5734" spans="102:102" s="96" customFormat="1">
      <c r="CX5734" s="97"/>
    </row>
    <row r="5735" spans="102:102" s="96" customFormat="1">
      <c r="CX5735" s="97"/>
    </row>
    <row r="5736" spans="102:102" s="96" customFormat="1">
      <c r="CX5736" s="97"/>
    </row>
    <row r="5737" spans="102:102" s="96" customFormat="1">
      <c r="CX5737" s="97"/>
    </row>
    <row r="5738" spans="102:102" s="96" customFormat="1">
      <c r="CX5738" s="97"/>
    </row>
    <row r="5739" spans="102:102" s="96" customFormat="1">
      <c r="CX5739" s="97"/>
    </row>
    <row r="5740" spans="102:102" s="96" customFormat="1">
      <c r="CX5740" s="97"/>
    </row>
    <row r="5741" spans="102:102" s="96" customFormat="1">
      <c r="CX5741" s="97"/>
    </row>
    <row r="5742" spans="102:102" s="96" customFormat="1">
      <c r="CX5742" s="97"/>
    </row>
    <row r="5743" spans="102:102" s="96" customFormat="1">
      <c r="CX5743" s="97"/>
    </row>
    <row r="5744" spans="102:102" s="96" customFormat="1">
      <c r="CX5744" s="97"/>
    </row>
    <row r="5745" spans="102:102" s="96" customFormat="1">
      <c r="CX5745" s="97"/>
    </row>
    <row r="5746" spans="102:102" s="96" customFormat="1">
      <c r="CX5746" s="97"/>
    </row>
    <row r="5747" spans="102:102" s="96" customFormat="1">
      <c r="CX5747" s="97"/>
    </row>
    <row r="5748" spans="102:102" s="96" customFormat="1">
      <c r="CX5748" s="97"/>
    </row>
    <row r="5749" spans="102:102" s="96" customFormat="1">
      <c r="CX5749" s="97"/>
    </row>
    <row r="5750" spans="102:102" s="96" customFormat="1">
      <c r="CX5750" s="97"/>
    </row>
    <row r="5751" spans="102:102" s="96" customFormat="1">
      <c r="CX5751" s="97"/>
    </row>
    <row r="5752" spans="102:102" s="96" customFormat="1">
      <c r="CX5752" s="97"/>
    </row>
    <row r="5753" spans="102:102" s="96" customFormat="1">
      <c r="CX5753" s="97"/>
    </row>
    <row r="5754" spans="102:102" s="96" customFormat="1">
      <c r="CX5754" s="97"/>
    </row>
    <row r="5755" spans="102:102" s="96" customFormat="1">
      <c r="CX5755" s="97"/>
    </row>
    <row r="5756" spans="102:102" s="96" customFormat="1">
      <c r="CX5756" s="97"/>
    </row>
    <row r="5757" spans="102:102" s="96" customFormat="1">
      <c r="CX5757" s="97"/>
    </row>
    <row r="5758" spans="102:102" s="96" customFormat="1">
      <c r="CX5758" s="97"/>
    </row>
    <row r="5759" spans="102:102" s="96" customFormat="1">
      <c r="CX5759" s="97"/>
    </row>
    <row r="5760" spans="102:102" s="96" customFormat="1">
      <c r="CX5760" s="97"/>
    </row>
    <row r="5761" spans="102:102" s="96" customFormat="1">
      <c r="CX5761" s="97"/>
    </row>
    <row r="5762" spans="102:102" s="96" customFormat="1">
      <c r="CX5762" s="97"/>
    </row>
    <row r="5763" spans="102:102" s="96" customFormat="1">
      <c r="CX5763" s="97"/>
    </row>
    <row r="5764" spans="102:102" s="96" customFormat="1">
      <c r="CX5764" s="97"/>
    </row>
    <row r="5765" spans="102:102" s="96" customFormat="1">
      <c r="CX5765" s="97"/>
    </row>
    <row r="5766" spans="102:102" s="96" customFormat="1">
      <c r="CX5766" s="97"/>
    </row>
    <row r="5767" spans="102:102" s="96" customFormat="1">
      <c r="CX5767" s="97"/>
    </row>
    <row r="5768" spans="102:102" s="96" customFormat="1">
      <c r="CX5768" s="97"/>
    </row>
    <row r="5769" spans="102:102" s="96" customFormat="1">
      <c r="CX5769" s="97"/>
    </row>
    <row r="5770" spans="102:102" s="96" customFormat="1">
      <c r="CX5770" s="97"/>
    </row>
    <row r="5771" spans="102:102" s="96" customFormat="1">
      <c r="CX5771" s="97"/>
    </row>
    <row r="5772" spans="102:102" s="96" customFormat="1">
      <c r="CX5772" s="97"/>
    </row>
    <row r="5773" spans="102:102" s="96" customFormat="1">
      <c r="CX5773" s="97"/>
    </row>
    <row r="5774" spans="102:102" s="96" customFormat="1">
      <c r="CX5774" s="97"/>
    </row>
    <row r="5775" spans="102:102" s="96" customFormat="1">
      <c r="CX5775" s="97"/>
    </row>
    <row r="5776" spans="102:102" s="96" customFormat="1">
      <c r="CX5776" s="97"/>
    </row>
    <row r="5777" spans="102:102" s="96" customFormat="1">
      <c r="CX5777" s="97"/>
    </row>
    <row r="5778" spans="102:102" s="96" customFormat="1">
      <c r="CX5778" s="97"/>
    </row>
    <row r="5779" spans="102:102" s="96" customFormat="1">
      <c r="CX5779" s="97"/>
    </row>
    <row r="5780" spans="102:102" s="96" customFormat="1">
      <c r="CX5780" s="97"/>
    </row>
    <row r="5781" spans="102:102" s="96" customFormat="1">
      <c r="CX5781" s="97"/>
    </row>
    <row r="5782" spans="102:102" s="96" customFormat="1">
      <c r="CX5782" s="97"/>
    </row>
    <row r="5783" spans="102:102" s="96" customFormat="1">
      <c r="CX5783" s="97"/>
    </row>
    <row r="5784" spans="102:102" s="96" customFormat="1">
      <c r="CX5784" s="97"/>
    </row>
    <row r="5785" spans="102:102" s="96" customFormat="1">
      <c r="CX5785" s="97"/>
    </row>
    <row r="5786" spans="102:102" s="96" customFormat="1">
      <c r="CX5786" s="97"/>
    </row>
    <row r="5787" spans="102:102" s="96" customFormat="1">
      <c r="CX5787" s="97"/>
    </row>
    <row r="5788" spans="102:102" s="96" customFormat="1">
      <c r="CX5788" s="97"/>
    </row>
    <row r="5789" spans="102:102" s="96" customFormat="1">
      <c r="CX5789" s="97"/>
    </row>
    <row r="5790" spans="102:102" s="96" customFormat="1">
      <c r="CX5790" s="97"/>
    </row>
    <row r="5791" spans="102:102" s="96" customFormat="1">
      <c r="CX5791" s="97"/>
    </row>
    <row r="5792" spans="102:102" s="96" customFormat="1">
      <c r="CX5792" s="97"/>
    </row>
    <row r="5793" spans="102:102" s="96" customFormat="1">
      <c r="CX5793" s="97"/>
    </row>
    <row r="5794" spans="102:102" s="96" customFormat="1">
      <c r="CX5794" s="97"/>
    </row>
    <row r="5795" spans="102:102" s="96" customFormat="1">
      <c r="CX5795" s="97"/>
    </row>
    <row r="5796" spans="102:102" s="96" customFormat="1">
      <c r="CX5796" s="97"/>
    </row>
    <row r="5797" spans="102:102" s="96" customFormat="1">
      <c r="CX5797" s="97"/>
    </row>
    <row r="5798" spans="102:102" s="96" customFormat="1">
      <c r="CX5798" s="97"/>
    </row>
    <row r="5799" spans="102:102" s="96" customFormat="1">
      <c r="CX5799" s="97"/>
    </row>
    <row r="5800" spans="102:102" s="96" customFormat="1">
      <c r="CX5800" s="97"/>
    </row>
    <row r="5801" spans="102:102" s="96" customFormat="1">
      <c r="CX5801" s="97"/>
    </row>
    <row r="5802" spans="102:102" s="96" customFormat="1">
      <c r="CX5802" s="97"/>
    </row>
    <row r="5803" spans="102:102" s="96" customFormat="1">
      <c r="CX5803" s="97"/>
    </row>
    <row r="5804" spans="102:102" s="96" customFormat="1">
      <c r="CX5804" s="97"/>
    </row>
    <row r="5805" spans="102:102" s="96" customFormat="1">
      <c r="CX5805" s="97"/>
    </row>
    <row r="5806" spans="102:102" s="96" customFormat="1">
      <c r="CX5806" s="97"/>
    </row>
    <row r="5807" spans="102:102" s="96" customFormat="1">
      <c r="CX5807" s="97"/>
    </row>
    <row r="5808" spans="102:102" s="96" customFormat="1">
      <c r="CX5808" s="97"/>
    </row>
    <row r="5809" spans="102:102" s="96" customFormat="1">
      <c r="CX5809" s="97"/>
    </row>
    <row r="5810" spans="102:102" s="96" customFormat="1">
      <c r="CX5810" s="97"/>
    </row>
    <row r="5811" spans="102:102" s="96" customFormat="1">
      <c r="CX5811" s="97"/>
    </row>
    <row r="5812" spans="102:102" s="96" customFormat="1">
      <c r="CX5812" s="97"/>
    </row>
    <row r="5813" spans="102:102" s="96" customFormat="1">
      <c r="CX5813" s="97"/>
    </row>
    <row r="5814" spans="102:102" s="96" customFormat="1">
      <c r="CX5814" s="97"/>
    </row>
    <row r="5815" spans="102:102" s="96" customFormat="1">
      <c r="CX5815" s="97"/>
    </row>
    <row r="5816" spans="102:102" s="96" customFormat="1">
      <c r="CX5816" s="97"/>
    </row>
    <row r="5817" spans="102:102" s="96" customFormat="1">
      <c r="CX5817" s="97"/>
    </row>
    <row r="5818" spans="102:102" s="96" customFormat="1">
      <c r="CX5818" s="97"/>
    </row>
    <row r="5819" spans="102:102" s="96" customFormat="1">
      <c r="CX5819" s="97"/>
    </row>
    <row r="5820" spans="102:102" s="96" customFormat="1">
      <c r="CX5820" s="97"/>
    </row>
    <row r="5821" spans="102:102" s="96" customFormat="1">
      <c r="CX5821" s="97"/>
    </row>
    <row r="5822" spans="102:102" s="96" customFormat="1">
      <c r="CX5822" s="97"/>
    </row>
    <row r="5823" spans="102:102" s="96" customFormat="1">
      <c r="CX5823" s="97"/>
    </row>
    <row r="5824" spans="102:102" s="96" customFormat="1">
      <c r="CX5824" s="97"/>
    </row>
    <row r="5825" spans="102:102" s="96" customFormat="1">
      <c r="CX5825" s="97"/>
    </row>
    <row r="5826" spans="102:102" s="96" customFormat="1">
      <c r="CX5826" s="97"/>
    </row>
    <row r="5827" spans="102:102" s="96" customFormat="1">
      <c r="CX5827" s="97"/>
    </row>
    <row r="5828" spans="102:102" s="96" customFormat="1">
      <c r="CX5828" s="97"/>
    </row>
    <row r="5829" spans="102:102" s="96" customFormat="1">
      <c r="CX5829" s="97"/>
    </row>
    <row r="5830" spans="102:102" s="96" customFormat="1">
      <c r="CX5830" s="97"/>
    </row>
    <row r="5831" spans="102:102" s="96" customFormat="1">
      <c r="CX5831" s="97"/>
    </row>
    <row r="5832" spans="102:102" s="96" customFormat="1">
      <c r="CX5832" s="97"/>
    </row>
    <row r="5833" spans="102:102" s="96" customFormat="1">
      <c r="CX5833" s="97"/>
    </row>
    <row r="5834" spans="102:102" s="96" customFormat="1">
      <c r="CX5834" s="97"/>
    </row>
    <row r="5835" spans="102:102" s="96" customFormat="1">
      <c r="CX5835" s="97"/>
    </row>
    <row r="5836" spans="102:102" s="96" customFormat="1">
      <c r="CX5836" s="97"/>
    </row>
    <row r="5837" spans="102:102" s="96" customFormat="1">
      <c r="CX5837" s="97"/>
    </row>
    <row r="5838" spans="102:102" s="96" customFormat="1">
      <c r="CX5838" s="97"/>
    </row>
    <row r="5839" spans="102:102" s="96" customFormat="1">
      <c r="CX5839" s="97"/>
    </row>
    <row r="5840" spans="102:102" s="96" customFormat="1">
      <c r="CX5840" s="97"/>
    </row>
    <row r="5841" spans="102:102" s="96" customFormat="1">
      <c r="CX5841" s="97"/>
    </row>
    <row r="5842" spans="102:102" s="96" customFormat="1">
      <c r="CX5842" s="97"/>
    </row>
    <row r="5843" spans="102:102" s="96" customFormat="1">
      <c r="CX5843" s="97"/>
    </row>
    <row r="5844" spans="102:102" s="96" customFormat="1">
      <c r="CX5844" s="97"/>
    </row>
    <row r="5845" spans="102:102" s="96" customFormat="1">
      <c r="CX5845" s="97"/>
    </row>
    <row r="5846" spans="102:102" s="96" customFormat="1">
      <c r="CX5846" s="97"/>
    </row>
    <row r="5847" spans="102:102" s="96" customFormat="1">
      <c r="CX5847" s="97"/>
    </row>
    <row r="5848" spans="102:102" s="96" customFormat="1">
      <c r="CX5848" s="97"/>
    </row>
    <row r="5849" spans="102:102" s="96" customFormat="1">
      <c r="CX5849" s="97"/>
    </row>
    <row r="5850" spans="102:102" s="96" customFormat="1">
      <c r="CX5850" s="97"/>
    </row>
    <row r="5851" spans="102:102" s="96" customFormat="1">
      <c r="CX5851" s="97"/>
    </row>
    <row r="5852" spans="102:102" s="96" customFormat="1">
      <c r="CX5852" s="97"/>
    </row>
    <row r="5853" spans="102:102" s="96" customFormat="1">
      <c r="CX5853" s="97"/>
    </row>
    <row r="5854" spans="102:102" s="96" customFormat="1">
      <c r="CX5854" s="97"/>
    </row>
    <row r="5855" spans="102:102" s="96" customFormat="1">
      <c r="CX5855" s="97"/>
    </row>
    <row r="5856" spans="102:102" s="96" customFormat="1">
      <c r="CX5856" s="97"/>
    </row>
    <row r="5857" spans="102:102" s="96" customFormat="1">
      <c r="CX5857" s="97"/>
    </row>
    <row r="5858" spans="102:102" s="96" customFormat="1">
      <c r="CX5858" s="97"/>
    </row>
    <row r="5859" spans="102:102" s="96" customFormat="1">
      <c r="CX5859" s="97"/>
    </row>
    <row r="5860" spans="102:102" s="96" customFormat="1">
      <c r="CX5860" s="97"/>
    </row>
    <row r="5861" spans="102:102" s="96" customFormat="1">
      <c r="CX5861" s="97"/>
    </row>
    <row r="5862" spans="102:102" s="96" customFormat="1">
      <c r="CX5862" s="97"/>
    </row>
    <row r="5863" spans="102:102" s="96" customFormat="1">
      <c r="CX5863" s="97"/>
    </row>
    <row r="5864" spans="102:102" s="96" customFormat="1">
      <c r="CX5864" s="97"/>
    </row>
    <row r="5865" spans="102:102" s="96" customFormat="1">
      <c r="CX5865" s="97"/>
    </row>
    <row r="5866" spans="102:102" s="96" customFormat="1">
      <c r="CX5866" s="97"/>
    </row>
    <row r="5867" spans="102:102" s="96" customFormat="1">
      <c r="CX5867" s="97"/>
    </row>
    <row r="5868" spans="102:102" s="96" customFormat="1">
      <c r="CX5868" s="97"/>
    </row>
    <row r="5869" spans="102:102" s="96" customFormat="1">
      <c r="CX5869" s="97"/>
    </row>
    <row r="5870" spans="102:102" s="96" customFormat="1">
      <c r="CX5870" s="97"/>
    </row>
    <row r="5871" spans="102:102" s="96" customFormat="1">
      <c r="CX5871" s="97"/>
    </row>
    <row r="5872" spans="102:102" s="96" customFormat="1">
      <c r="CX5872" s="97"/>
    </row>
    <row r="5873" spans="102:102" s="96" customFormat="1">
      <c r="CX5873" s="97"/>
    </row>
    <row r="5874" spans="102:102" s="96" customFormat="1">
      <c r="CX5874" s="97"/>
    </row>
    <row r="5875" spans="102:102" s="96" customFormat="1">
      <c r="CX5875" s="97"/>
    </row>
    <row r="5876" spans="102:102" s="96" customFormat="1">
      <c r="CX5876" s="97"/>
    </row>
    <row r="5877" spans="102:102" s="96" customFormat="1">
      <c r="CX5877" s="97"/>
    </row>
    <row r="5878" spans="102:102" s="96" customFormat="1">
      <c r="CX5878" s="97"/>
    </row>
    <row r="5879" spans="102:102" s="96" customFormat="1">
      <c r="CX5879" s="97"/>
    </row>
    <row r="5880" spans="102:102" s="96" customFormat="1">
      <c r="CX5880" s="97"/>
    </row>
    <row r="5881" spans="102:102" s="96" customFormat="1">
      <c r="CX5881" s="97"/>
    </row>
    <row r="5882" spans="102:102" s="96" customFormat="1">
      <c r="CX5882" s="97"/>
    </row>
    <row r="5883" spans="102:102" s="96" customFormat="1">
      <c r="CX5883" s="97"/>
    </row>
    <row r="5884" spans="102:102" s="96" customFormat="1">
      <c r="CX5884" s="97"/>
    </row>
    <row r="5885" spans="102:102" s="96" customFormat="1">
      <c r="CX5885" s="97"/>
    </row>
    <row r="5886" spans="102:102" s="96" customFormat="1">
      <c r="CX5886" s="97"/>
    </row>
    <row r="5887" spans="102:102" s="96" customFormat="1">
      <c r="CX5887" s="97"/>
    </row>
    <row r="5888" spans="102:102" s="96" customFormat="1">
      <c r="CX5888" s="97"/>
    </row>
    <row r="5889" spans="102:102" s="96" customFormat="1">
      <c r="CX5889" s="97"/>
    </row>
    <row r="5890" spans="102:102" s="96" customFormat="1">
      <c r="CX5890" s="97"/>
    </row>
    <row r="5891" spans="102:102" s="96" customFormat="1">
      <c r="CX5891" s="97"/>
    </row>
    <row r="5892" spans="102:102" s="96" customFormat="1">
      <c r="CX5892" s="97"/>
    </row>
    <row r="5893" spans="102:102" s="96" customFormat="1">
      <c r="CX5893" s="97"/>
    </row>
    <row r="5894" spans="102:102" s="96" customFormat="1">
      <c r="CX5894" s="97"/>
    </row>
    <row r="5895" spans="102:102" s="96" customFormat="1">
      <c r="CX5895" s="97"/>
    </row>
    <row r="5896" spans="102:102" s="96" customFormat="1">
      <c r="CX5896" s="97"/>
    </row>
    <row r="5897" spans="102:102" s="96" customFormat="1">
      <c r="CX5897" s="97"/>
    </row>
    <row r="5898" spans="102:102" s="96" customFormat="1">
      <c r="CX5898" s="97"/>
    </row>
    <row r="5899" spans="102:102" s="96" customFormat="1">
      <c r="CX5899" s="97"/>
    </row>
    <row r="5900" spans="102:102" s="96" customFormat="1">
      <c r="CX5900" s="97"/>
    </row>
    <row r="5901" spans="102:102" s="96" customFormat="1">
      <c r="CX5901" s="97"/>
    </row>
    <row r="5902" spans="102:102" s="96" customFormat="1">
      <c r="CX5902" s="97"/>
    </row>
    <row r="5903" spans="102:102" s="96" customFormat="1">
      <c r="CX5903" s="97"/>
    </row>
    <row r="5904" spans="102:102" s="96" customFormat="1">
      <c r="CX5904" s="97"/>
    </row>
    <row r="5905" spans="102:102" s="96" customFormat="1">
      <c r="CX5905" s="97"/>
    </row>
    <row r="5906" spans="102:102" s="96" customFormat="1">
      <c r="CX5906" s="97"/>
    </row>
    <row r="5907" spans="102:102" s="96" customFormat="1">
      <c r="CX5907" s="97"/>
    </row>
    <row r="5908" spans="102:102" s="96" customFormat="1">
      <c r="CX5908" s="97"/>
    </row>
    <row r="5909" spans="102:102" s="96" customFormat="1">
      <c r="CX5909" s="97"/>
    </row>
    <row r="5910" spans="102:102" s="96" customFormat="1">
      <c r="CX5910" s="97"/>
    </row>
    <row r="5911" spans="102:102" s="96" customFormat="1">
      <c r="CX5911" s="97"/>
    </row>
    <row r="5912" spans="102:102" s="96" customFormat="1">
      <c r="CX5912" s="97"/>
    </row>
    <row r="5913" spans="102:102" s="96" customFormat="1">
      <c r="CX5913" s="97"/>
    </row>
    <row r="5914" spans="102:102" s="96" customFormat="1">
      <c r="CX5914" s="97"/>
    </row>
    <row r="5915" spans="102:102" s="96" customFormat="1">
      <c r="CX5915" s="97"/>
    </row>
    <row r="5916" spans="102:102" s="96" customFormat="1">
      <c r="CX5916" s="97"/>
    </row>
    <row r="5917" spans="102:102" s="96" customFormat="1">
      <c r="CX5917" s="97"/>
    </row>
    <row r="5918" spans="102:102" s="96" customFormat="1">
      <c r="CX5918" s="97"/>
    </row>
    <row r="5919" spans="102:102" s="96" customFormat="1">
      <c r="CX5919" s="97"/>
    </row>
    <row r="5920" spans="102:102" s="96" customFormat="1">
      <c r="CX5920" s="97"/>
    </row>
    <row r="5921" spans="102:102" s="96" customFormat="1">
      <c r="CX5921" s="97"/>
    </row>
    <row r="5922" spans="102:102" s="96" customFormat="1">
      <c r="CX5922" s="97"/>
    </row>
    <row r="5923" spans="102:102" s="96" customFormat="1">
      <c r="CX5923" s="97"/>
    </row>
    <row r="5924" spans="102:102" s="96" customFormat="1">
      <c r="CX5924" s="97"/>
    </row>
    <row r="5925" spans="102:102" s="96" customFormat="1">
      <c r="CX5925" s="97"/>
    </row>
    <row r="5926" spans="102:102" s="96" customFormat="1">
      <c r="CX5926" s="97"/>
    </row>
    <row r="5927" spans="102:102" s="96" customFormat="1">
      <c r="CX5927" s="97"/>
    </row>
    <row r="5928" spans="102:102" s="96" customFormat="1">
      <c r="CX5928" s="97"/>
    </row>
    <row r="5929" spans="102:102" s="96" customFormat="1">
      <c r="CX5929" s="97"/>
    </row>
    <row r="5930" spans="102:102" s="96" customFormat="1">
      <c r="CX5930" s="97"/>
    </row>
    <row r="5931" spans="102:102" s="96" customFormat="1">
      <c r="CX5931" s="97"/>
    </row>
    <row r="5932" spans="102:102" s="96" customFormat="1">
      <c r="CX5932" s="97"/>
    </row>
    <row r="5933" spans="102:102" s="96" customFormat="1">
      <c r="CX5933" s="97"/>
    </row>
    <row r="5934" spans="102:102" s="96" customFormat="1">
      <c r="CX5934" s="97"/>
    </row>
    <row r="5935" spans="102:102" s="96" customFormat="1">
      <c r="CX5935" s="97"/>
    </row>
    <row r="5936" spans="102:102" s="96" customFormat="1">
      <c r="CX5936" s="97"/>
    </row>
    <row r="5937" spans="102:102" s="96" customFormat="1">
      <c r="CX5937" s="97"/>
    </row>
    <row r="5938" spans="102:102" s="96" customFormat="1">
      <c r="CX5938" s="97"/>
    </row>
    <row r="5939" spans="102:102" s="96" customFormat="1">
      <c r="CX5939" s="97"/>
    </row>
    <row r="5940" spans="102:102" s="96" customFormat="1">
      <c r="CX5940" s="97"/>
    </row>
    <row r="5941" spans="102:102" s="96" customFormat="1">
      <c r="CX5941" s="97"/>
    </row>
    <row r="5942" spans="102:102" s="96" customFormat="1">
      <c r="CX5942" s="97"/>
    </row>
    <row r="5943" spans="102:102" s="96" customFormat="1">
      <c r="CX5943" s="97"/>
    </row>
    <row r="5944" spans="102:102" s="96" customFormat="1">
      <c r="CX5944" s="97"/>
    </row>
    <row r="5945" spans="102:102" s="96" customFormat="1">
      <c r="CX5945" s="97"/>
    </row>
    <row r="5946" spans="102:102" s="96" customFormat="1">
      <c r="CX5946" s="97"/>
    </row>
    <row r="5947" spans="102:102" s="96" customFormat="1">
      <c r="CX5947" s="97"/>
    </row>
    <row r="5948" spans="102:102" s="96" customFormat="1">
      <c r="CX5948" s="97"/>
    </row>
    <row r="5949" spans="102:102" s="96" customFormat="1">
      <c r="CX5949" s="97"/>
    </row>
    <row r="5950" spans="102:102" s="96" customFormat="1">
      <c r="CX5950" s="97"/>
    </row>
    <row r="5951" spans="102:102" s="96" customFormat="1">
      <c r="CX5951" s="97"/>
    </row>
    <row r="5952" spans="102:102" s="96" customFormat="1">
      <c r="CX5952" s="97"/>
    </row>
    <row r="5953" spans="102:102" s="96" customFormat="1">
      <c r="CX5953" s="97"/>
    </row>
    <row r="5954" spans="102:102" s="96" customFormat="1">
      <c r="CX5954" s="97"/>
    </row>
    <row r="5955" spans="102:102" s="96" customFormat="1">
      <c r="CX5955" s="97"/>
    </row>
    <row r="5956" spans="102:102" s="96" customFormat="1">
      <c r="CX5956" s="97"/>
    </row>
    <row r="5957" spans="102:102" s="96" customFormat="1">
      <c r="CX5957" s="97"/>
    </row>
    <row r="5958" spans="102:102" s="96" customFormat="1">
      <c r="CX5958" s="97"/>
    </row>
    <row r="5959" spans="102:102" s="96" customFormat="1">
      <c r="CX5959" s="97"/>
    </row>
    <row r="5960" spans="102:102" s="96" customFormat="1">
      <c r="CX5960" s="97"/>
    </row>
    <row r="5961" spans="102:102" s="96" customFormat="1">
      <c r="CX5961" s="97"/>
    </row>
    <row r="5962" spans="102:102" s="96" customFormat="1">
      <c r="CX5962" s="97"/>
    </row>
    <row r="5963" spans="102:102" s="96" customFormat="1">
      <c r="CX5963" s="97"/>
    </row>
    <row r="5964" spans="102:102" s="96" customFormat="1">
      <c r="CX5964" s="97"/>
    </row>
    <row r="5965" spans="102:102" s="96" customFormat="1">
      <c r="CX5965" s="97"/>
    </row>
    <row r="5966" spans="102:102" s="96" customFormat="1">
      <c r="CX5966" s="97"/>
    </row>
    <row r="5967" spans="102:102" s="96" customFormat="1">
      <c r="CX5967" s="97"/>
    </row>
    <row r="5968" spans="102:102" s="96" customFormat="1">
      <c r="CX5968" s="97"/>
    </row>
    <row r="5969" spans="102:102" s="96" customFormat="1">
      <c r="CX5969" s="97"/>
    </row>
    <row r="5970" spans="102:102" s="96" customFormat="1">
      <c r="CX5970" s="97"/>
    </row>
    <row r="5971" spans="102:102" s="96" customFormat="1">
      <c r="CX5971" s="97"/>
    </row>
    <row r="5972" spans="102:102" s="96" customFormat="1">
      <c r="CX5972" s="97"/>
    </row>
    <row r="5973" spans="102:102" s="96" customFormat="1">
      <c r="CX5973" s="97"/>
    </row>
    <row r="5974" spans="102:102" s="96" customFormat="1">
      <c r="CX5974" s="97"/>
    </row>
    <row r="5975" spans="102:102" s="96" customFormat="1">
      <c r="CX5975" s="97"/>
    </row>
    <row r="5976" spans="102:102" s="96" customFormat="1">
      <c r="CX5976" s="97"/>
    </row>
    <row r="5977" spans="102:102" s="96" customFormat="1">
      <c r="CX5977" s="97"/>
    </row>
    <row r="5978" spans="102:102" s="96" customFormat="1">
      <c r="CX5978" s="97"/>
    </row>
    <row r="5979" spans="102:102" s="96" customFormat="1">
      <c r="CX5979" s="97"/>
    </row>
    <row r="5980" spans="102:102" s="96" customFormat="1">
      <c r="CX5980" s="97"/>
    </row>
    <row r="5981" spans="102:102" s="96" customFormat="1">
      <c r="CX5981" s="97"/>
    </row>
    <row r="5982" spans="102:102" s="96" customFormat="1">
      <c r="CX5982" s="97"/>
    </row>
    <row r="5983" spans="102:102" s="96" customFormat="1">
      <c r="CX5983" s="97"/>
    </row>
    <row r="5984" spans="102:102" s="96" customFormat="1">
      <c r="CX5984" s="97"/>
    </row>
    <row r="5985" spans="102:102" s="96" customFormat="1">
      <c r="CX5985" s="97"/>
    </row>
    <row r="5986" spans="102:102" s="96" customFormat="1">
      <c r="CX5986" s="97"/>
    </row>
    <row r="5987" spans="102:102" s="96" customFormat="1">
      <c r="CX5987" s="97"/>
    </row>
    <row r="5988" spans="102:102" s="96" customFormat="1">
      <c r="CX5988" s="97"/>
    </row>
    <row r="5989" spans="102:102" s="96" customFormat="1">
      <c r="CX5989" s="97"/>
    </row>
    <row r="5990" spans="102:102" s="96" customFormat="1">
      <c r="CX5990" s="97"/>
    </row>
    <row r="5991" spans="102:102" s="96" customFormat="1">
      <c r="CX5991" s="97"/>
    </row>
    <row r="5992" spans="102:102" s="96" customFormat="1">
      <c r="CX5992" s="97"/>
    </row>
    <row r="5993" spans="102:102" s="96" customFormat="1">
      <c r="CX5993" s="97"/>
    </row>
    <row r="5994" spans="102:102" s="96" customFormat="1">
      <c r="CX5994" s="97"/>
    </row>
    <row r="5995" spans="102:102" s="96" customFormat="1">
      <c r="CX5995" s="97"/>
    </row>
    <row r="5996" spans="102:102" s="96" customFormat="1">
      <c r="CX5996" s="97"/>
    </row>
    <row r="5997" spans="102:102" s="96" customFormat="1">
      <c r="CX5997" s="97"/>
    </row>
    <row r="5998" spans="102:102" s="96" customFormat="1">
      <c r="CX5998" s="97"/>
    </row>
    <row r="5999" spans="102:102" s="96" customFormat="1">
      <c r="CX5999" s="97"/>
    </row>
    <row r="6000" spans="102:102" s="96" customFormat="1">
      <c r="CX6000" s="97"/>
    </row>
    <row r="6001" spans="102:102" s="96" customFormat="1">
      <c r="CX6001" s="97"/>
    </row>
    <row r="6002" spans="102:102" s="96" customFormat="1">
      <c r="CX6002" s="97"/>
    </row>
    <row r="6003" spans="102:102" s="96" customFormat="1">
      <c r="CX6003" s="97"/>
    </row>
    <row r="6004" spans="102:102" s="96" customFormat="1">
      <c r="CX6004" s="97"/>
    </row>
    <row r="6005" spans="102:102" s="96" customFormat="1">
      <c r="CX6005" s="97"/>
    </row>
    <row r="6006" spans="102:102" s="96" customFormat="1">
      <c r="CX6006" s="97"/>
    </row>
    <row r="6007" spans="102:102" s="96" customFormat="1">
      <c r="CX6007" s="97"/>
    </row>
    <row r="6008" spans="102:102" s="96" customFormat="1">
      <c r="CX6008" s="97"/>
    </row>
    <row r="6009" spans="102:102" s="96" customFormat="1">
      <c r="CX6009" s="97"/>
    </row>
    <row r="6010" spans="102:102" s="96" customFormat="1">
      <c r="CX6010" s="97"/>
    </row>
    <row r="6011" spans="102:102" s="96" customFormat="1">
      <c r="CX6011" s="97"/>
    </row>
    <row r="6012" spans="102:102" s="96" customFormat="1">
      <c r="CX6012" s="97"/>
    </row>
    <row r="6013" spans="102:102" s="96" customFormat="1">
      <c r="CX6013" s="97"/>
    </row>
    <row r="6014" spans="102:102" s="96" customFormat="1">
      <c r="CX6014" s="97"/>
    </row>
    <row r="6015" spans="102:102" s="96" customFormat="1">
      <c r="CX6015" s="97"/>
    </row>
    <row r="6016" spans="102:102" s="96" customFormat="1">
      <c r="CX6016" s="97"/>
    </row>
    <row r="6017" spans="102:102" s="96" customFormat="1">
      <c r="CX6017" s="97"/>
    </row>
    <row r="6018" spans="102:102" s="96" customFormat="1">
      <c r="CX6018" s="97"/>
    </row>
    <row r="6019" spans="102:102" s="96" customFormat="1">
      <c r="CX6019" s="97"/>
    </row>
    <row r="6020" spans="102:102" s="96" customFormat="1">
      <c r="CX6020" s="97"/>
    </row>
    <row r="6021" spans="102:102" s="96" customFormat="1">
      <c r="CX6021" s="97"/>
    </row>
    <row r="6022" spans="102:102" s="96" customFormat="1">
      <c r="CX6022" s="97"/>
    </row>
    <row r="6023" spans="102:102" s="96" customFormat="1">
      <c r="CX6023" s="97"/>
    </row>
    <row r="6024" spans="102:102" s="96" customFormat="1">
      <c r="CX6024" s="97"/>
    </row>
    <row r="6025" spans="102:102" s="96" customFormat="1">
      <c r="CX6025" s="97"/>
    </row>
    <row r="6026" spans="102:102" s="96" customFormat="1">
      <c r="CX6026" s="97"/>
    </row>
    <row r="6027" spans="102:102" s="96" customFormat="1">
      <c r="CX6027" s="97"/>
    </row>
    <row r="6028" spans="102:102" s="96" customFormat="1">
      <c r="CX6028" s="97"/>
    </row>
    <row r="6029" spans="102:102" s="96" customFormat="1">
      <c r="CX6029" s="97"/>
    </row>
    <row r="6030" spans="102:102" s="96" customFormat="1">
      <c r="CX6030" s="97"/>
    </row>
    <row r="6031" spans="102:102" s="96" customFormat="1">
      <c r="CX6031" s="97"/>
    </row>
    <row r="6032" spans="102:102" s="96" customFormat="1">
      <c r="CX6032" s="97"/>
    </row>
    <row r="6033" spans="102:102" s="96" customFormat="1">
      <c r="CX6033" s="97"/>
    </row>
    <row r="6034" spans="102:102" s="96" customFormat="1">
      <c r="CX6034" s="97"/>
    </row>
    <row r="6035" spans="102:102" s="96" customFormat="1">
      <c r="CX6035" s="97"/>
    </row>
    <row r="6036" spans="102:102" s="96" customFormat="1">
      <c r="CX6036" s="97"/>
    </row>
    <row r="6037" spans="102:102" s="96" customFormat="1">
      <c r="CX6037" s="97"/>
    </row>
    <row r="6038" spans="102:102" s="96" customFormat="1">
      <c r="CX6038" s="97"/>
    </row>
    <row r="6039" spans="102:102" s="96" customFormat="1">
      <c r="CX6039" s="97"/>
    </row>
    <row r="6040" spans="102:102" s="96" customFormat="1">
      <c r="CX6040" s="97"/>
    </row>
    <row r="6041" spans="102:102" s="96" customFormat="1">
      <c r="CX6041" s="97"/>
    </row>
    <row r="6042" spans="102:102" s="96" customFormat="1">
      <c r="CX6042" s="97"/>
    </row>
    <row r="6043" spans="102:102" s="96" customFormat="1">
      <c r="CX6043" s="97"/>
    </row>
    <row r="6044" spans="102:102" s="96" customFormat="1">
      <c r="CX6044" s="97"/>
    </row>
    <row r="6045" spans="102:102" s="96" customFormat="1">
      <c r="CX6045" s="97"/>
    </row>
    <row r="6046" spans="102:102" s="96" customFormat="1">
      <c r="CX6046" s="97"/>
    </row>
    <row r="6047" spans="102:102" s="96" customFormat="1">
      <c r="CX6047" s="97"/>
    </row>
    <row r="6048" spans="102:102" s="96" customFormat="1">
      <c r="CX6048" s="97"/>
    </row>
    <row r="6049" spans="102:102" s="96" customFormat="1">
      <c r="CX6049" s="97"/>
    </row>
    <row r="6050" spans="102:102" s="96" customFormat="1">
      <c r="CX6050" s="97"/>
    </row>
    <row r="6051" spans="102:102" s="96" customFormat="1">
      <c r="CX6051" s="97"/>
    </row>
    <row r="6052" spans="102:102" s="96" customFormat="1">
      <c r="CX6052" s="97"/>
    </row>
    <row r="6053" spans="102:102" s="96" customFormat="1">
      <c r="CX6053" s="97"/>
    </row>
    <row r="6054" spans="102:102" s="96" customFormat="1">
      <c r="CX6054" s="97"/>
    </row>
    <row r="6055" spans="102:102" s="96" customFormat="1">
      <c r="CX6055" s="97"/>
    </row>
    <row r="6056" spans="102:102" s="96" customFormat="1">
      <c r="CX6056" s="97"/>
    </row>
    <row r="6057" spans="102:102" s="96" customFormat="1">
      <c r="CX6057" s="97"/>
    </row>
    <row r="6058" spans="102:102" s="96" customFormat="1">
      <c r="CX6058" s="97"/>
    </row>
    <row r="6059" spans="102:102" s="96" customFormat="1">
      <c r="CX6059" s="97"/>
    </row>
    <row r="6060" spans="102:102" s="96" customFormat="1">
      <c r="CX6060" s="97"/>
    </row>
    <row r="6061" spans="102:102" s="96" customFormat="1">
      <c r="CX6061" s="97"/>
    </row>
    <row r="6062" spans="102:102" s="96" customFormat="1">
      <c r="CX6062" s="97"/>
    </row>
    <row r="6063" spans="102:102" s="96" customFormat="1">
      <c r="CX6063" s="97"/>
    </row>
    <row r="6064" spans="102:102" s="96" customFormat="1">
      <c r="CX6064" s="97"/>
    </row>
    <row r="6065" spans="102:102" s="96" customFormat="1">
      <c r="CX6065" s="97"/>
    </row>
    <row r="6066" spans="102:102" s="96" customFormat="1">
      <c r="CX6066" s="97"/>
    </row>
    <row r="6067" spans="102:102" s="96" customFormat="1">
      <c r="CX6067" s="97"/>
    </row>
    <row r="6068" spans="102:102" s="96" customFormat="1">
      <c r="CX6068" s="97"/>
    </row>
    <row r="6069" spans="102:102" s="96" customFormat="1">
      <c r="CX6069" s="97"/>
    </row>
    <row r="6070" spans="102:102" s="96" customFormat="1">
      <c r="CX6070" s="97"/>
    </row>
    <row r="6071" spans="102:102" s="96" customFormat="1">
      <c r="CX6071" s="97"/>
    </row>
    <row r="6072" spans="102:102" s="96" customFormat="1">
      <c r="CX6072" s="97"/>
    </row>
    <row r="6073" spans="102:102" s="96" customFormat="1">
      <c r="CX6073" s="97"/>
    </row>
    <row r="6074" spans="102:102" s="96" customFormat="1">
      <c r="CX6074" s="97"/>
    </row>
    <row r="6075" spans="102:102" s="96" customFormat="1">
      <c r="CX6075" s="97"/>
    </row>
    <row r="6076" spans="102:102" s="96" customFormat="1">
      <c r="CX6076" s="97"/>
    </row>
    <row r="6077" spans="102:102" s="96" customFormat="1">
      <c r="CX6077" s="97"/>
    </row>
    <row r="6078" spans="102:102" s="96" customFormat="1">
      <c r="CX6078" s="97"/>
    </row>
    <row r="6079" spans="102:102" s="96" customFormat="1">
      <c r="CX6079" s="97"/>
    </row>
    <row r="6080" spans="102:102" s="96" customFormat="1">
      <c r="CX6080" s="97"/>
    </row>
    <row r="6081" spans="102:102" s="96" customFormat="1">
      <c r="CX6081" s="97"/>
    </row>
    <row r="6082" spans="102:102" s="96" customFormat="1">
      <c r="CX6082" s="97"/>
    </row>
    <row r="6083" spans="102:102" s="96" customFormat="1">
      <c r="CX6083" s="97"/>
    </row>
    <row r="6084" spans="102:102" s="96" customFormat="1">
      <c r="CX6084" s="97"/>
    </row>
    <row r="6085" spans="102:102" s="96" customFormat="1">
      <c r="CX6085" s="97"/>
    </row>
    <row r="6086" spans="102:102" s="96" customFormat="1">
      <c r="CX6086" s="97"/>
    </row>
    <row r="6087" spans="102:102" s="96" customFormat="1">
      <c r="CX6087" s="97"/>
    </row>
    <row r="6088" spans="102:102" s="96" customFormat="1">
      <c r="CX6088" s="97"/>
    </row>
    <row r="6089" spans="102:102" s="96" customFormat="1">
      <c r="CX6089" s="97"/>
    </row>
    <row r="6090" spans="102:102" s="96" customFormat="1">
      <c r="CX6090" s="97"/>
    </row>
    <row r="6091" spans="102:102" s="96" customFormat="1">
      <c r="CX6091" s="97"/>
    </row>
    <row r="6092" spans="102:102" s="96" customFormat="1">
      <c r="CX6092" s="97"/>
    </row>
    <row r="6093" spans="102:102" s="96" customFormat="1">
      <c r="CX6093" s="97"/>
    </row>
    <row r="6094" spans="102:102" s="96" customFormat="1">
      <c r="CX6094" s="97"/>
    </row>
    <row r="6095" spans="102:102" s="96" customFormat="1">
      <c r="CX6095" s="97"/>
    </row>
    <row r="6096" spans="102:102" s="96" customFormat="1">
      <c r="CX6096" s="97"/>
    </row>
    <row r="6097" spans="102:102" s="96" customFormat="1">
      <c r="CX6097" s="97"/>
    </row>
    <row r="6098" spans="102:102" s="96" customFormat="1">
      <c r="CX6098" s="97"/>
    </row>
    <row r="6099" spans="102:102" s="96" customFormat="1">
      <c r="CX6099" s="97"/>
    </row>
    <row r="6100" spans="102:102" s="96" customFormat="1">
      <c r="CX6100" s="97"/>
    </row>
    <row r="6101" spans="102:102" s="96" customFormat="1">
      <c r="CX6101" s="97"/>
    </row>
    <row r="6102" spans="102:102" s="96" customFormat="1">
      <c r="CX6102" s="97"/>
    </row>
    <row r="6103" spans="102:102" s="96" customFormat="1">
      <c r="CX6103" s="97"/>
    </row>
    <row r="6104" spans="102:102" s="96" customFormat="1">
      <c r="CX6104" s="97"/>
    </row>
    <row r="6105" spans="102:102" s="96" customFormat="1">
      <c r="CX6105" s="97"/>
    </row>
    <row r="6106" spans="102:102" s="96" customFormat="1">
      <c r="CX6106" s="97"/>
    </row>
    <row r="6107" spans="102:102" s="96" customFormat="1">
      <c r="CX6107" s="97"/>
    </row>
    <row r="6108" spans="102:102" s="96" customFormat="1">
      <c r="CX6108" s="97"/>
    </row>
    <row r="6109" spans="102:102" s="96" customFormat="1">
      <c r="CX6109" s="97"/>
    </row>
    <row r="6110" spans="102:102" s="96" customFormat="1">
      <c r="CX6110" s="97"/>
    </row>
    <row r="6111" spans="102:102" s="96" customFormat="1">
      <c r="CX6111" s="97"/>
    </row>
    <row r="6112" spans="102:102" s="96" customFormat="1">
      <c r="CX6112" s="97"/>
    </row>
    <row r="6113" spans="102:102" s="96" customFormat="1">
      <c r="CX6113" s="97"/>
    </row>
    <row r="6114" spans="102:102" s="96" customFormat="1">
      <c r="CX6114" s="97"/>
    </row>
    <row r="6115" spans="102:102" s="96" customFormat="1">
      <c r="CX6115" s="97"/>
    </row>
    <row r="6116" spans="102:102" s="96" customFormat="1">
      <c r="CX6116" s="97"/>
    </row>
    <row r="6117" spans="102:102" s="96" customFormat="1">
      <c r="CX6117" s="97"/>
    </row>
    <row r="6118" spans="102:102" s="96" customFormat="1">
      <c r="CX6118" s="97"/>
    </row>
    <row r="6119" spans="102:102" s="96" customFormat="1">
      <c r="CX6119" s="97"/>
    </row>
    <row r="6120" spans="102:102" s="96" customFormat="1">
      <c r="CX6120" s="97"/>
    </row>
    <row r="6121" spans="102:102" s="96" customFormat="1">
      <c r="CX6121" s="97"/>
    </row>
    <row r="6122" spans="102:102" s="96" customFormat="1">
      <c r="CX6122" s="97"/>
    </row>
    <row r="6123" spans="102:102" s="96" customFormat="1">
      <c r="CX6123" s="97"/>
    </row>
    <row r="6124" spans="102:102" s="96" customFormat="1">
      <c r="CX6124" s="97"/>
    </row>
    <row r="6125" spans="102:102" s="96" customFormat="1">
      <c r="CX6125" s="97"/>
    </row>
    <row r="6126" spans="102:102" s="96" customFormat="1">
      <c r="CX6126" s="97"/>
    </row>
    <row r="6127" spans="102:102" s="96" customFormat="1">
      <c r="CX6127" s="97"/>
    </row>
    <row r="6128" spans="102:102" s="96" customFormat="1">
      <c r="CX6128" s="97"/>
    </row>
    <row r="6129" spans="102:102" s="96" customFormat="1">
      <c r="CX6129" s="97"/>
    </row>
    <row r="6130" spans="102:102" s="96" customFormat="1">
      <c r="CX6130" s="97"/>
    </row>
    <row r="6131" spans="102:102" s="96" customFormat="1">
      <c r="CX6131" s="97"/>
    </row>
    <row r="6132" spans="102:102" s="96" customFormat="1">
      <c r="CX6132" s="97"/>
    </row>
    <row r="6133" spans="102:102" s="96" customFormat="1">
      <c r="CX6133" s="97"/>
    </row>
    <row r="6134" spans="102:102" s="96" customFormat="1">
      <c r="CX6134" s="97"/>
    </row>
    <row r="6135" spans="102:102" s="96" customFormat="1">
      <c r="CX6135" s="97"/>
    </row>
    <row r="6136" spans="102:102" s="96" customFormat="1">
      <c r="CX6136" s="97"/>
    </row>
    <row r="6137" spans="102:102" s="96" customFormat="1">
      <c r="CX6137" s="97"/>
    </row>
    <row r="6138" spans="102:102" s="96" customFormat="1">
      <c r="CX6138" s="97"/>
    </row>
    <row r="6139" spans="102:102" s="96" customFormat="1">
      <c r="CX6139" s="97"/>
    </row>
    <row r="6140" spans="102:102" s="96" customFormat="1">
      <c r="CX6140" s="97"/>
    </row>
    <row r="6141" spans="102:102" s="96" customFormat="1">
      <c r="CX6141" s="97"/>
    </row>
    <row r="6142" spans="102:102" s="96" customFormat="1">
      <c r="CX6142" s="97"/>
    </row>
    <row r="6143" spans="102:102" s="96" customFormat="1">
      <c r="CX6143" s="97"/>
    </row>
    <row r="6144" spans="102:102" s="96" customFormat="1">
      <c r="CX6144" s="97"/>
    </row>
    <row r="6145" spans="102:102" s="96" customFormat="1">
      <c r="CX6145" s="97"/>
    </row>
    <row r="6146" spans="102:102" s="96" customFormat="1">
      <c r="CX6146" s="97"/>
    </row>
    <row r="6147" spans="102:102" s="96" customFormat="1">
      <c r="CX6147" s="97"/>
    </row>
    <row r="6148" spans="102:102" s="96" customFormat="1">
      <c r="CX6148" s="97"/>
    </row>
    <row r="6149" spans="102:102" s="96" customFormat="1">
      <c r="CX6149" s="97"/>
    </row>
    <row r="6150" spans="102:102" s="96" customFormat="1">
      <c r="CX6150" s="97"/>
    </row>
    <row r="6151" spans="102:102" s="96" customFormat="1">
      <c r="CX6151" s="97"/>
    </row>
    <row r="6152" spans="102:102" s="96" customFormat="1">
      <c r="CX6152" s="97"/>
    </row>
    <row r="6153" spans="102:102" s="96" customFormat="1">
      <c r="CX6153" s="97"/>
    </row>
    <row r="6154" spans="102:102" s="96" customFormat="1">
      <c r="CX6154" s="97"/>
    </row>
    <row r="6155" spans="102:102" s="96" customFormat="1">
      <c r="CX6155" s="97"/>
    </row>
    <row r="6156" spans="102:102" s="96" customFormat="1">
      <c r="CX6156" s="97"/>
    </row>
    <row r="6157" spans="102:102" s="96" customFormat="1">
      <c r="CX6157" s="97"/>
    </row>
    <row r="6158" spans="102:102" s="96" customFormat="1">
      <c r="CX6158" s="97"/>
    </row>
    <row r="6159" spans="102:102" s="96" customFormat="1">
      <c r="CX6159" s="97"/>
    </row>
    <row r="6160" spans="102:102" s="96" customFormat="1">
      <c r="CX6160" s="97"/>
    </row>
    <row r="6161" spans="102:102" s="96" customFormat="1">
      <c r="CX6161" s="97"/>
    </row>
    <row r="6162" spans="102:102" s="96" customFormat="1">
      <c r="CX6162" s="97"/>
    </row>
    <row r="6163" spans="102:102" s="96" customFormat="1">
      <c r="CX6163" s="97"/>
    </row>
    <row r="6164" spans="102:102" s="96" customFormat="1">
      <c r="CX6164" s="97"/>
    </row>
    <row r="6165" spans="102:102" s="96" customFormat="1">
      <c r="CX6165" s="97"/>
    </row>
    <row r="6166" spans="102:102" s="96" customFormat="1">
      <c r="CX6166" s="97"/>
    </row>
    <row r="6167" spans="102:102" s="96" customFormat="1">
      <c r="CX6167" s="97"/>
    </row>
    <row r="6168" spans="102:102" s="96" customFormat="1">
      <c r="CX6168" s="97"/>
    </row>
    <row r="6169" spans="102:102" s="96" customFormat="1">
      <c r="CX6169" s="97"/>
    </row>
    <row r="6170" spans="102:102" s="96" customFormat="1">
      <c r="CX6170" s="97"/>
    </row>
    <row r="6171" spans="102:102" s="96" customFormat="1">
      <c r="CX6171" s="97"/>
    </row>
    <row r="6172" spans="102:102" s="96" customFormat="1">
      <c r="CX6172" s="97"/>
    </row>
    <row r="6173" spans="102:102" s="96" customFormat="1">
      <c r="CX6173" s="97"/>
    </row>
    <row r="6174" spans="102:102" s="96" customFormat="1">
      <c r="CX6174" s="97"/>
    </row>
    <row r="6175" spans="102:102" s="96" customFormat="1">
      <c r="CX6175" s="97"/>
    </row>
    <row r="6176" spans="102:102" s="96" customFormat="1">
      <c r="CX6176" s="97"/>
    </row>
    <row r="6177" spans="102:102" s="96" customFormat="1">
      <c r="CX6177" s="97"/>
    </row>
    <row r="6178" spans="102:102" s="96" customFormat="1">
      <c r="CX6178" s="97"/>
    </row>
    <row r="6179" spans="102:102" s="96" customFormat="1">
      <c r="CX6179" s="97"/>
    </row>
    <row r="6180" spans="102:102" s="96" customFormat="1">
      <c r="CX6180" s="97"/>
    </row>
    <row r="6181" spans="102:102" s="96" customFormat="1">
      <c r="CX6181" s="97"/>
    </row>
    <row r="6182" spans="102:102" s="96" customFormat="1">
      <c r="CX6182" s="97"/>
    </row>
    <row r="6183" spans="102:102" s="96" customFormat="1">
      <c r="CX6183" s="97"/>
    </row>
    <row r="6184" spans="102:102" s="96" customFormat="1">
      <c r="CX6184" s="97"/>
    </row>
    <row r="6185" spans="102:102" s="96" customFormat="1">
      <c r="CX6185" s="97"/>
    </row>
    <row r="6186" spans="102:102" s="96" customFormat="1">
      <c r="CX6186" s="97"/>
    </row>
    <row r="6187" spans="102:102" s="96" customFormat="1">
      <c r="CX6187" s="97"/>
    </row>
    <row r="6188" spans="102:102" s="96" customFormat="1">
      <c r="CX6188" s="97"/>
    </row>
    <row r="6189" spans="102:102" s="96" customFormat="1">
      <c r="CX6189" s="97"/>
    </row>
    <row r="6190" spans="102:102" s="96" customFormat="1">
      <c r="CX6190" s="97"/>
    </row>
    <row r="6191" spans="102:102" s="96" customFormat="1">
      <c r="CX6191" s="97"/>
    </row>
    <row r="6192" spans="102:102" s="96" customFormat="1">
      <c r="CX6192" s="97"/>
    </row>
    <row r="6193" spans="102:102" s="96" customFormat="1">
      <c r="CX6193" s="97"/>
    </row>
    <row r="6194" spans="102:102" s="96" customFormat="1">
      <c r="CX6194" s="97"/>
    </row>
    <row r="6195" spans="102:102" s="96" customFormat="1">
      <c r="CX6195" s="97"/>
    </row>
    <row r="6196" spans="102:102" s="96" customFormat="1">
      <c r="CX6196" s="97"/>
    </row>
    <row r="6197" spans="102:102" s="96" customFormat="1">
      <c r="CX6197" s="97"/>
    </row>
    <row r="6198" spans="102:102" s="96" customFormat="1">
      <c r="CX6198" s="97"/>
    </row>
    <row r="6199" spans="102:102" s="96" customFormat="1">
      <c r="CX6199" s="97"/>
    </row>
    <row r="6200" spans="102:102" s="96" customFormat="1">
      <c r="CX6200" s="97"/>
    </row>
    <row r="6201" spans="102:102" s="96" customFormat="1">
      <c r="CX6201" s="97"/>
    </row>
    <row r="6202" spans="102:102" s="96" customFormat="1">
      <c r="CX6202" s="97"/>
    </row>
    <row r="6203" spans="102:102" s="96" customFormat="1">
      <c r="CX6203" s="97"/>
    </row>
    <row r="6204" spans="102:102" s="96" customFormat="1">
      <c r="CX6204" s="97"/>
    </row>
    <row r="6205" spans="102:102" s="96" customFormat="1">
      <c r="CX6205" s="97"/>
    </row>
    <row r="6206" spans="102:102" s="96" customFormat="1">
      <c r="CX6206" s="97"/>
    </row>
    <row r="6207" spans="102:102" s="96" customFormat="1">
      <c r="CX6207" s="97"/>
    </row>
    <row r="6208" spans="102:102" s="96" customFormat="1">
      <c r="CX6208" s="97"/>
    </row>
    <row r="6209" spans="102:102" s="96" customFormat="1">
      <c r="CX6209" s="97"/>
    </row>
    <row r="6210" spans="102:102" s="96" customFormat="1">
      <c r="CX6210" s="97"/>
    </row>
    <row r="6211" spans="102:102" s="96" customFormat="1">
      <c r="CX6211" s="97"/>
    </row>
    <row r="6212" spans="102:102" s="96" customFormat="1">
      <c r="CX6212" s="97"/>
    </row>
    <row r="6213" spans="102:102" s="96" customFormat="1">
      <c r="CX6213" s="97"/>
    </row>
    <row r="6214" spans="102:102" s="96" customFormat="1">
      <c r="CX6214" s="97"/>
    </row>
    <row r="6215" spans="102:102" s="96" customFormat="1">
      <c r="CX6215" s="97"/>
    </row>
    <row r="6216" spans="102:102" s="96" customFormat="1">
      <c r="CX6216" s="97"/>
    </row>
    <row r="6217" spans="102:102" s="96" customFormat="1">
      <c r="CX6217" s="97"/>
    </row>
    <row r="6218" spans="102:102" s="96" customFormat="1">
      <c r="CX6218" s="97"/>
    </row>
    <row r="6219" spans="102:102" s="96" customFormat="1">
      <c r="CX6219" s="97"/>
    </row>
    <row r="6220" spans="102:102" s="96" customFormat="1">
      <c r="CX6220" s="97"/>
    </row>
    <row r="6221" spans="102:102" s="96" customFormat="1">
      <c r="CX6221" s="97"/>
    </row>
    <row r="6222" spans="102:102" s="96" customFormat="1">
      <c r="CX6222" s="97"/>
    </row>
    <row r="6223" spans="102:102" s="96" customFormat="1">
      <c r="CX6223" s="97"/>
    </row>
    <row r="6224" spans="102:102" s="96" customFormat="1">
      <c r="CX6224" s="97"/>
    </row>
    <row r="6225" spans="102:102" s="96" customFormat="1">
      <c r="CX6225" s="97"/>
    </row>
    <row r="6226" spans="102:102" s="96" customFormat="1">
      <c r="CX6226" s="97"/>
    </row>
    <row r="6227" spans="102:102" s="96" customFormat="1">
      <c r="CX6227" s="97"/>
    </row>
    <row r="6228" spans="102:102" s="96" customFormat="1">
      <c r="CX6228" s="97"/>
    </row>
    <row r="6229" spans="102:102" s="96" customFormat="1">
      <c r="CX6229" s="97"/>
    </row>
    <row r="6230" spans="102:102" s="96" customFormat="1">
      <c r="CX6230" s="97"/>
    </row>
    <row r="6231" spans="102:102" s="96" customFormat="1">
      <c r="CX6231" s="97"/>
    </row>
    <row r="6232" spans="102:102" s="96" customFormat="1">
      <c r="CX6232" s="97"/>
    </row>
    <row r="6233" spans="102:102" s="96" customFormat="1">
      <c r="CX6233" s="97"/>
    </row>
    <row r="6234" spans="102:102" s="96" customFormat="1">
      <c r="CX6234" s="97"/>
    </row>
    <row r="6235" spans="102:102" s="96" customFormat="1">
      <c r="CX6235" s="97"/>
    </row>
    <row r="6236" spans="102:102" s="96" customFormat="1">
      <c r="CX6236" s="97"/>
    </row>
    <row r="6237" spans="102:102" s="96" customFormat="1">
      <c r="CX6237" s="97"/>
    </row>
    <row r="6238" spans="102:102" s="96" customFormat="1">
      <c r="CX6238" s="97"/>
    </row>
    <row r="6239" spans="102:102" s="96" customFormat="1">
      <c r="CX6239" s="97"/>
    </row>
    <row r="6240" spans="102:102" s="96" customFormat="1">
      <c r="CX6240" s="97"/>
    </row>
    <row r="6241" spans="102:102" s="96" customFormat="1">
      <c r="CX6241" s="97"/>
    </row>
    <row r="6242" spans="102:102" s="96" customFormat="1">
      <c r="CX6242" s="97"/>
    </row>
    <row r="6243" spans="102:102" s="96" customFormat="1">
      <c r="CX6243" s="97"/>
    </row>
    <row r="6244" spans="102:102" s="96" customFormat="1">
      <c r="CX6244" s="97"/>
    </row>
    <row r="6245" spans="102:102" s="96" customFormat="1">
      <c r="CX6245" s="97"/>
    </row>
    <row r="6246" spans="102:102" s="96" customFormat="1">
      <c r="CX6246" s="97"/>
    </row>
    <row r="6247" spans="102:102" s="96" customFormat="1">
      <c r="CX6247" s="97"/>
    </row>
    <row r="6248" spans="102:102" s="96" customFormat="1">
      <c r="CX6248" s="97"/>
    </row>
    <row r="6249" spans="102:102" s="96" customFormat="1">
      <c r="CX6249" s="97"/>
    </row>
    <row r="6250" spans="102:102" s="96" customFormat="1">
      <c r="CX6250" s="97"/>
    </row>
    <row r="6251" spans="102:102" s="96" customFormat="1">
      <c r="CX6251" s="97"/>
    </row>
    <row r="6252" spans="102:102" s="96" customFormat="1">
      <c r="CX6252" s="97"/>
    </row>
    <row r="6253" spans="102:102" s="96" customFormat="1">
      <c r="CX6253" s="97"/>
    </row>
    <row r="6254" spans="102:102" s="96" customFormat="1">
      <c r="CX6254" s="97"/>
    </row>
    <row r="6255" spans="102:102" s="96" customFormat="1">
      <c r="CX6255" s="97"/>
    </row>
    <row r="6256" spans="102:102" s="96" customFormat="1">
      <c r="CX6256" s="97"/>
    </row>
    <row r="6257" spans="102:102" s="96" customFormat="1">
      <c r="CX6257" s="97"/>
    </row>
    <row r="6258" spans="102:102" s="96" customFormat="1">
      <c r="CX6258" s="97"/>
    </row>
    <row r="6259" spans="102:102" s="96" customFormat="1">
      <c r="CX6259" s="97"/>
    </row>
    <row r="6260" spans="102:102" s="96" customFormat="1">
      <c r="CX6260" s="97"/>
    </row>
    <row r="6261" spans="102:102" s="96" customFormat="1">
      <c r="CX6261" s="97"/>
    </row>
    <row r="6262" spans="102:102" s="96" customFormat="1">
      <c r="CX6262" s="97"/>
    </row>
    <row r="6263" spans="102:102" s="96" customFormat="1">
      <c r="CX6263" s="97"/>
    </row>
    <row r="6264" spans="102:102" s="96" customFormat="1">
      <c r="CX6264" s="97"/>
    </row>
    <row r="6265" spans="102:102" s="96" customFormat="1">
      <c r="CX6265" s="97"/>
    </row>
    <row r="6266" spans="102:102" s="96" customFormat="1">
      <c r="CX6266" s="97"/>
    </row>
    <row r="6267" spans="102:102" s="96" customFormat="1">
      <c r="CX6267" s="97"/>
    </row>
    <row r="6268" spans="102:102" s="96" customFormat="1">
      <c r="CX6268" s="97"/>
    </row>
    <row r="6269" spans="102:102" s="96" customFormat="1">
      <c r="CX6269" s="97"/>
    </row>
    <row r="6270" spans="102:102" s="96" customFormat="1">
      <c r="CX6270" s="97"/>
    </row>
    <row r="6271" spans="102:102" s="96" customFormat="1">
      <c r="CX6271" s="97"/>
    </row>
    <row r="6272" spans="102:102" s="96" customFormat="1">
      <c r="CX6272" s="97"/>
    </row>
    <row r="6273" spans="102:102" s="96" customFormat="1">
      <c r="CX6273" s="97"/>
    </row>
    <row r="6274" spans="102:102" s="96" customFormat="1">
      <c r="CX6274" s="97"/>
    </row>
    <row r="6275" spans="102:102" s="96" customFormat="1">
      <c r="CX6275" s="97"/>
    </row>
    <row r="6276" spans="102:102" s="96" customFormat="1">
      <c r="CX6276" s="97"/>
    </row>
    <row r="6277" spans="102:102" s="96" customFormat="1">
      <c r="CX6277" s="97"/>
    </row>
    <row r="6278" spans="102:102" s="96" customFormat="1">
      <c r="CX6278" s="97"/>
    </row>
    <row r="6279" spans="102:102" s="96" customFormat="1">
      <c r="CX6279" s="97"/>
    </row>
    <row r="6280" spans="102:102" s="96" customFormat="1">
      <c r="CX6280" s="97"/>
    </row>
    <row r="6281" spans="102:102" s="96" customFormat="1">
      <c r="CX6281" s="97"/>
    </row>
    <row r="6282" spans="102:102" s="96" customFormat="1">
      <c r="CX6282" s="97"/>
    </row>
    <row r="6283" spans="102:102" s="96" customFormat="1">
      <c r="CX6283" s="97"/>
    </row>
    <row r="6284" spans="102:102" s="96" customFormat="1">
      <c r="CX6284" s="97"/>
    </row>
    <row r="6285" spans="102:102" s="96" customFormat="1">
      <c r="CX6285" s="97"/>
    </row>
    <row r="6286" spans="102:102" s="96" customFormat="1">
      <c r="CX6286" s="97"/>
    </row>
    <row r="6287" spans="102:102" s="96" customFormat="1">
      <c r="CX6287" s="97"/>
    </row>
    <row r="6288" spans="102:102" s="96" customFormat="1">
      <c r="CX6288" s="97"/>
    </row>
    <row r="6289" spans="102:102" s="96" customFormat="1">
      <c r="CX6289" s="97"/>
    </row>
    <row r="6290" spans="102:102" s="96" customFormat="1">
      <c r="CX6290" s="97"/>
    </row>
    <row r="6291" spans="102:102" s="96" customFormat="1">
      <c r="CX6291" s="97"/>
    </row>
    <row r="6292" spans="102:102" s="96" customFormat="1">
      <c r="CX6292" s="97"/>
    </row>
    <row r="6293" spans="102:102" s="96" customFormat="1">
      <c r="CX6293" s="97"/>
    </row>
    <row r="6294" spans="102:102" s="96" customFormat="1">
      <c r="CX6294" s="97"/>
    </row>
    <row r="6295" spans="102:102" s="96" customFormat="1">
      <c r="CX6295" s="97"/>
    </row>
    <row r="6296" spans="102:102" s="96" customFormat="1">
      <c r="CX6296" s="97"/>
    </row>
    <row r="6297" spans="102:102" s="96" customFormat="1">
      <c r="CX6297" s="97"/>
    </row>
    <row r="6298" spans="102:102" s="96" customFormat="1">
      <c r="CX6298" s="97"/>
    </row>
    <row r="6299" spans="102:102" s="96" customFormat="1">
      <c r="CX6299" s="97"/>
    </row>
    <row r="6300" spans="102:102" s="96" customFormat="1">
      <c r="CX6300" s="97"/>
    </row>
    <row r="6301" spans="102:102" s="96" customFormat="1">
      <c r="CX6301" s="97"/>
    </row>
    <row r="6302" spans="102:102" s="96" customFormat="1">
      <c r="CX6302" s="97"/>
    </row>
    <row r="6303" spans="102:102" s="96" customFormat="1">
      <c r="CX6303" s="97"/>
    </row>
    <row r="6304" spans="102:102" s="96" customFormat="1">
      <c r="CX6304" s="97"/>
    </row>
    <row r="6305" spans="102:102" s="96" customFormat="1">
      <c r="CX6305" s="97"/>
    </row>
    <row r="6306" spans="102:102" s="96" customFormat="1">
      <c r="CX6306" s="97"/>
    </row>
    <row r="6307" spans="102:102" s="96" customFormat="1">
      <c r="CX6307" s="97"/>
    </row>
    <row r="6308" spans="102:102" s="96" customFormat="1">
      <c r="CX6308" s="97"/>
    </row>
    <row r="6309" spans="102:102" s="96" customFormat="1">
      <c r="CX6309" s="97"/>
    </row>
    <row r="6310" spans="102:102" s="96" customFormat="1">
      <c r="CX6310" s="97"/>
    </row>
    <row r="6311" spans="102:102" s="96" customFormat="1">
      <c r="CX6311" s="97"/>
    </row>
    <row r="6312" spans="102:102" s="96" customFormat="1">
      <c r="CX6312" s="97"/>
    </row>
    <row r="6313" spans="102:102" s="96" customFormat="1">
      <c r="CX6313" s="97"/>
    </row>
    <row r="6314" spans="102:102" s="96" customFormat="1">
      <c r="CX6314" s="97"/>
    </row>
    <row r="6315" spans="102:102" s="96" customFormat="1">
      <c r="CX6315" s="97"/>
    </row>
    <row r="6316" spans="102:102" s="96" customFormat="1">
      <c r="CX6316" s="97"/>
    </row>
    <row r="6317" spans="102:102" s="96" customFormat="1">
      <c r="CX6317" s="97"/>
    </row>
    <row r="6318" spans="102:102" s="96" customFormat="1">
      <c r="CX6318" s="97"/>
    </row>
    <row r="6319" spans="102:102" s="96" customFormat="1">
      <c r="CX6319" s="97"/>
    </row>
    <row r="6320" spans="102:102" s="96" customFormat="1">
      <c r="CX6320" s="97"/>
    </row>
    <row r="6321" spans="2:102" s="96" customFormat="1">
      <c r="CX6321" s="97"/>
    </row>
    <row r="6322" spans="2:102" s="96" customFormat="1">
      <c r="CX6322" s="97"/>
    </row>
    <row r="6323" spans="2:102" s="96" customFormat="1">
      <c r="CX6323" s="97"/>
    </row>
    <row r="6324" spans="2:102" s="96" customFormat="1">
      <c r="CX6324" s="97"/>
    </row>
    <row r="6325" spans="2:102" s="96" customFormat="1">
      <c r="BR6325" s="107"/>
      <c r="BS6325" s="106"/>
      <c r="BT6325" s="106"/>
      <c r="BU6325" s="106"/>
      <c r="BV6325" s="107"/>
      <c r="BW6325" s="106"/>
      <c r="BX6325" s="107"/>
      <c r="BY6325" s="109"/>
      <c r="BZ6325" s="107"/>
      <c r="CA6325" s="108"/>
      <c r="CB6325" s="107"/>
      <c r="CC6325" s="106"/>
      <c r="CD6325" s="105"/>
      <c r="CE6325" s="104"/>
      <c r="CF6325" s="104"/>
      <c r="CG6325" s="104"/>
      <c r="CH6325" s="104"/>
      <c r="CI6325" s="104"/>
      <c r="CJ6325" s="104"/>
      <c r="CK6325" s="104"/>
      <c r="CL6325" s="104"/>
      <c r="CM6325" s="104"/>
      <c r="CN6325" s="104"/>
      <c r="CO6325" s="104"/>
      <c r="CP6325" s="104"/>
      <c r="CQ6325" s="104"/>
      <c r="CR6325" s="104"/>
      <c r="CS6325" s="104"/>
      <c r="CT6325" s="104"/>
      <c r="CU6325" s="104"/>
      <c r="CV6325" s="104"/>
      <c r="CX6325" s="97"/>
    </row>
    <row r="6326" spans="2:102" s="96" customFormat="1">
      <c r="BR6326" s="102"/>
      <c r="BS6326" s="103"/>
      <c r="BT6326" s="103"/>
      <c r="BU6326" s="103"/>
      <c r="BV6326" s="103"/>
      <c r="BW6326" s="103"/>
      <c r="BX6326" s="103"/>
      <c r="BY6326" s="102"/>
      <c r="BZ6326" s="101"/>
      <c r="CA6326" s="101"/>
      <c r="CB6326" s="101"/>
      <c r="CC6326" s="100"/>
      <c r="CD6326" s="99"/>
      <c r="CE6326" s="98"/>
      <c r="CF6326" s="98"/>
      <c r="CG6326" s="98"/>
      <c r="CH6326" s="98"/>
      <c r="CI6326" s="98"/>
      <c r="CJ6326" s="98"/>
      <c r="CK6326" s="98"/>
      <c r="CL6326" s="98"/>
      <c r="CM6326" s="98"/>
      <c r="CN6326" s="98"/>
      <c r="CO6326" s="98"/>
      <c r="CP6326" s="98"/>
      <c r="CQ6326" s="98"/>
      <c r="CR6326" s="98"/>
      <c r="CS6326" s="98"/>
      <c r="CT6326" s="98"/>
      <c r="CU6326" s="98"/>
      <c r="CV6326" s="98"/>
      <c r="CX6326" s="97"/>
    </row>
    <row r="6327" spans="2:102" s="96" customFormat="1">
      <c r="BR6327" s="102"/>
      <c r="BS6327" s="103"/>
      <c r="BT6327" s="103"/>
      <c r="BU6327" s="103"/>
      <c r="BV6327" s="103"/>
      <c r="BW6327" s="103"/>
      <c r="BX6327" s="103"/>
      <c r="BY6327" s="102"/>
      <c r="BZ6327" s="101"/>
      <c r="CA6327" s="101"/>
      <c r="CB6327" s="101"/>
      <c r="CC6327" s="100"/>
      <c r="CD6327" s="99"/>
      <c r="CE6327" s="98"/>
      <c r="CF6327" s="98"/>
      <c r="CG6327" s="98"/>
      <c r="CH6327" s="98"/>
      <c r="CI6327" s="98"/>
      <c r="CJ6327" s="98"/>
      <c r="CK6327" s="98"/>
      <c r="CL6327" s="98"/>
      <c r="CM6327" s="98"/>
      <c r="CN6327" s="98"/>
      <c r="CO6327" s="98"/>
      <c r="CP6327" s="98"/>
      <c r="CQ6327" s="98"/>
      <c r="CR6327" s="98"/>
      <c r="CS6327" s="98"/>
      <c r="CT6327" s="98"/>
      <c r="CU6327" s="98"/>
      <c r="CV6327" s="98"/>
      <c r="CX6327" s="97"/>
    </row>
    <row r="6328" spans="2:102" s="96" customFormat="1">
      <c r="BR6328" s="102"/>
      <c r="BS6328" s="103"/>
      <c r="BT6328" s="103"/>
      <c r="BU6328" s="103"/>
      <c r="BV6328" s="103"/>
      <c r="BW6328" s="103"/>
      <c r="BX6328" s="103"/>
      <c r="BY6328" s="102"/>
      <c r="BZ6328" s="101"/>
      <c r="CA6328" s="101"/>
      <c r="CB6328" s="101"/>
      <c r="CC6328" s="100"/>
      <c r="CD6328" s="99"/>
      <c r="CE6328" s="98"/>
      <c r="CF6328" s="98"/>
      <c r="CG6328" s="98"/>
      <c r="CH6328" s="98"/>
      <c r="CI6328" s="98"/>
      <c r="CJ6328" s="98"/>
      <c r="CK6328" s="98"/>
      <c r="CL6328" s="98"/>
      <c r="CM6328" s="98"/>
      <c r="CN6328" s="98"/>
      <c r="CO6328" s="98"/>
      <c r="CP6328" s="98"/>
      <c r="CQ6328" s="98"/>
      <c r="CR6328" s="98"/>
      <c r="CS6328" s="98"/>
      <c r="CT6328" s="98"/>
      <c r="CU6328" s="98"/>
      <c r="CV6328" s="98"/>
      <c r="CX6328" s="97"/>
    </row>
    <row r="6329" spans="2:102" s="96" customFormat="1">
      <c r="BR6329" s="102"/>
      <c r="BS6329" s="103"/>
      <c r="BT6329" s="103"/>
      <c r="BU6329" s="103"/>
      <c r="BV6329" s="103"/>
      <c r="BW6329" s="103"/>
      <c r="BX6329" s="103"/>
      <c r="BY6329" s="102"/>
      <c r="BZ6329" s="101"/>
      <c r="CA6329" s="101"/>
      <c r="CB6329" s="101"/>
      <c r="CC6329" s="100"/>
      <c r="CD6329" s="99"/>
      <c r="CE6329" s="98"/>
      <c r="CF6329" s="98"/>
      <c r="CG6329" s="98"/>
      <c r="CH6329" s="98"/>
      <c r="CI6329" s="98"/>
      <c r="CJ6329" s="98"/>
      <c r="CK6329" s="98"/>
      <c r="CL6329" s="98"/>
      <c r="CM6329" s="98"/>
      <c r="CN6329" s="98"/>
      <c r="CO6329" s="98"/>
      <c r="CP6329" s="98"/>
      <c r="CQ6329" s="98"/>
      <c r="CR6329" s="98"/>
      <c r="CS6329" s="98"/>
      <c r="CT6329" s="98"/>
      <c r="CU6329" s="98"/>
      <c r="CV6329" s="98"/>
      <c r="CX6329" s="97"/>
    </row>
    <row r="6330" spans="2:102" s="96" customFormat="1">
      <c r="BR6330" s="102"/>
      <c r="BS6330" s="103"/>
      <c r="BT6330" s="103"/>
      <c r="BU6330" s="103"/>
      <c r="BV6330" s="103"/>
      <c r="BW6330" s="103"/>
      <c r="BX6330" s="103"/>
      <c r="BY6330" s="102"/>
      <c r="BZ6330" s="101"/>
      <c r="CA6330" s="101"/>
      <c r="CB6330" s="101"/>
      <c r="CC6330" s="100"/>
      <c r="CD6330" s="99"/>
      <c r="CE6330" s="98"/>
      <c r="CF6330" s="98"/>
      <c r="CG6330" s="98"/>
      <c r="CH6330" s="98"/>
      <c r="CI6330" s="98"/>
      <c r="CJ6330" s="98"/>
      <c r="CK6330" s="98"/>
      <c r="CL6330" s="98"/>
      <c r="CM6330" s="98"/>
      <c r="CN6330" s="98"/>
      <c r="CO6330" s="98"/>
      <c r="CP6330" s="98"/>
      <c r="CQ6330" s="98"/>
      <c r="CR6330" s="98"/>
      <c r="CS6330" s="98"/>
      <c r="CT6330" s="98"/>
      <c r="CU6330" s="98"/>
      <c r="CV6330" s="98"/>
      <c r="CX6330" s="97"/>
    </row>
    <row r="6331" spans="2:102" s="96" customFormat="1">
      <c r="BR6331" s="102"/>
      <c r="BS6331" s="103"/>
      <c r="BT6331" s="103"/>
      <c r="BU6331" s="103"/>
      <c r="BV6331" s="103"/>
      <c r="BW6331" s="103"/>
      <c r="BX6331" s="103"/>
      <c r="BY6331" s="102"/>
      <c r="BZ6331" s="101"/>
      <c r="CA6331" s="101"/>
      <c r="CB6331" s="101"/>
      <c r="CC6331" s="100"/>
      <c r="CD6331" s="99"/>
      <c r="CE6331" s="98"/>
      <c r="CF6331" s="98"/>
      <c r="CG6331" s="98"/>
      <c r="CH6331" s="98"/>
      <c r="CI6331" s="98"/>
      <c r="CJ6331" s="98"/>
      <c r="CK6331" s="98"/>
      <c r="CL6331" s="98"/>
      <c r="CM6331" s="98"/>
      <c r="CN6331" s="98"/>
      <c r="CO6331" s="98"/>
      <c r="CP6331" s="98"/>
      <c r="CQ6331" s="98"/>
      <c r="CR6331" s="98"/>
      <c r="CS6331" s="98"/>
      <c r="CT6331" s="98"/>
      <c r="CU6331" s="98"/>
      <c r="CV6331" s="98"/>
      <c r="CX6331" s="97"/>
    </row>
    <row r="6332" spans="2:102" s="96" customFormat="1">
      <c r="BR6332" s="102"/>
      <c r="BS6332" s="103"/>
      <c r="BT6332" s="103"/>
      <c r="BU6332" s="103"/>
      <c r="BV6332" s="103"/>
      <c r="BW6332" s="103"/>
      <c r="BX6332" s="103"/>
      <c r="BY6332" s="102"/>
      <c r="BZ6332" s="101"/>
      <c r="CA6332" s="101"/>
      <c r="CB6332" s="101"/>
      <c r="CC6332" s="100"/>
      <c r="CD6332" s="99"/>
      <c r="CE6332" s="98"/>
      <c r="CF6332" s="98"/>
      <c r="CG6332" s="98"/>
      <c r="CH6332" s="98"/>
      <c r="CI6332" s="98"/>
      <c r="CJ6332" s="98"/>
      <c r="CK6332" s="98"/>
      <c r="CL6332" s="98"/>
      <c r="CM6332" s="98"/>
      <c r="CN6332" s="98"/>
      <c r="CO6332" s="98"/>
      <c r="CP6332" s="98"/>
      <c r="CQ6332" s="98"/>
      <c r="CR6332" s="98"/>
      <c r="CS6332" s="98"/>
      <c r="CT6332" s="98"/>
      <c r="CU6332" s="98"/>
      <c r="CV6332" s="98"/>
      <c r="CX6332" s="97"/>
    </row>
    <row r="6333" spans="2:102" s="96" customFormat="1">
      <c r="C6333" s="95"/>
      <c r="D6333" s="95"/>
      <c r="E6333" s="95"/>
      <c r="F6333" s="95"/>
      <c r="G6333" s="95"/>
      <c r="H6333" s="95"/>
      <c r="I6333" s="95"/>
      <c r="J6333" s="95"/>
      <c r="K6333" s="95"/>
      <c r="L6333" s="95"/>
      <c r="M6333" s="95"/>
      <c r="N6333" s="95"/>
      <c r="O6333" s="95"/>
      <c r="P6333" s="95"/>
      <c r="Q6333" s="95"/>
      <c r="R6333" s="95"/>
      <c r="S6333" s="95"/>
      <c r="T6333" s="95"/>
      <c r="U6333" s="95"/>
      <c r="V6333" s="95"/>
      <c r="W6333" s="95"/>
      <c r="X6333" s="95"/>
      <c r="Y6333" s="95"/>
      <c r="Z6333" s="95"/>
      <c r="AA6333" s="95"/>
      <c r="AB6333" s="95"/>
      <c r="AC6333" s="95"/>
      <c r="AD6333" s="95"/>
      <c r="AE6333" s="95"/>
      <c r="AF6333" s="95"/>
      <c r="AG6333" s="95"/>
      <c r="AH6333" s="95"/>
      <c r="AI6333" s="95"/>
      <c r="AJ6333" s="95"/>
      <c r="AK6333" s="95"/>
      <c r="AL6333" s="95"/>
      <c r="AM6333" s="95"/>
      <c r="AN6333" s="95"/>
      <c r="AO6333" s="95"/>
      <c r="AP6333" s="95"/>
      <c r="AQ6333" s="95"/>
      <c r="AR6333" s="95"/>
      <c r="AS6333" s="95"/>
      <c r="AT6333" s="95"/>
      <c r="AU6333" s="95"/>
      <c r="AV6333" s="95"/>
      <c r="AW6333" s="95"/>
      <c r="AX6333" s="95"/>
      <c r="AY6333" s="95"/>
      <c r="AZ6333" s="95"/>
      <c r="BR6333" s="102"/>
      <c r="BS6333" s="103"/>
      <c r="BT6333" s="103"/>
      <c r="BU6333" s="103"/>
      <c r="BV6333" s="103"/>
      <c r="BW6333" s="103"/>
      <c r="BX6333" s="103"/>
      <c r="BY6333" s="102"/>
      <c r="BZ6333" s="101"/>
      <c r="CA6333" s="101"/>
      <c r="CB6333" s="101"/>
      <c r="CC6333" s="100"/>
      <c r="CD6333" s="99"/>
      <c r="CE6333" s="98"/>
      <c r="CF6333" s="98"/>
      <c r="CG6333" s="98"/>
      <c r="CH6333" s="98"/>
      <c r="CI6333" s="98"/>
      <c r="CJ6333" s="98"/>
      <c r="CK6333" s="98"/>
      <c r="CL6333" s="98"/>
      <c r="CM6333" s="98"/>
      <c r="CN6333" s="98"/>
      <c r="CO6333" s="98"/>
      <c r="CP6333" s="98"/>
      <c r="CQ6333" s="98"/>
      <c r="CR6333" s="98"/>
      <c r="CS6333" s="98"/>
      <c r="CT6333" s="98"/>
      <c r="CU6333" s="98"/>
      <c r="CV6333" s="98"/>
      <c r="CX6333" s="97"/>
    </row>
    <row r="6334" spans="2:102" s="96" customFormat="1">
      <c r="B6334" s="95"/>
      <c r="C6334" s="95"/>
      <c r="D6334" s="95"/>
      <c r="E6334" s="95"/>
      <c r="F6334" s="95"/>
      <c r="G6334" s="95"/>
      <c r="H6334" s="95"/>
      <c r="I6334" s="95"/>
      <c r="J6334" s="95"/>
      <c r="K6334" s="95"/>
      <c r="L6334" s="95"/>
      <c r="M6334" s="95"/>
      <c r="N6334" s="95"/>
      <c r="O6334" s="95"/>
      <c r="P6334" s="95"/>
      <c r="Q6334" s="95"/>
      <c r="R6334" s="95"/>
      <c r="S6334" s="95"/>
      <c r="T6334" s="95"/>
      <c r="U6334" s="95"/>
      <c r="V6334" s="95"/>
      <c r="W6334" s="95"/>
      <c r="X6334" s="95"/>
      <c r="Y6334" s="95"/>
      <c r="Z6334" s="95"/>
      <c r="AA6334" s="95"/>
      <c r="AB6334" s="95"/>
      <c r="AC6334" s="95"/>
      <c r="AD6334" s="95"/>
      <c r="AE6334" s="95"/>
      <c r="AF6334" s="95"/>
      <c r="AG6334" s="95"/>
      <c r="AH6334" s="95"/>
      <c r="AI6334" s="95"/>
      <c r="AJ6334" s="95"/>
      <c r="AK6334" s="95"/>
      <c r="AL6334" s="95"/>
      <c r="AM6334" s="95"/>
      <c r="AN6334" s="95"/>
      <c r="AO6334" s="95"/>
      <c r="AP6334" s="95"/>
      <c r="AQ6334" s="95"/>
      <c r="AR6334" s="95"/>
      <c r="AS6334" s="95"/>
      <c r="AT6334" s="95"/>
      <c r="AU6334" s="95"/>
      <c r="AV6334" s="95"/>
      <c r="AW6334" s="95"/>
      <c r="AX6334" s="95"/>
      <c r="AY6334" s="95"/>
      <c r="AZ6334" s="95"/>
      <c r="BR6334" s="102"/>
      <c r="BS6334" s="103"/>
      <c r="BT6334" s="103"/>
      <c r="BU6334" s="103"/>
      <c r="BV6334" s="103"/>
      <c r="BW6334" s="103"/>
      <c r="BX6334" s="103"/>
      <c r="BY6334" s="102"/>
      <c r="BZ6334" s="101"/>
      <c r="CA6334" s="101"/>
      <c r="CB6334" s="101"/>
      <c r="CC6334" s="100"/>
      <c r="CD6334" s="99"/>
      <c r="CE6334" s="98"/>
      <c r="CF6334" s="98"/>
      <c r="CG6334" s="98"/>
      <c r="CH6334" s="98"/>
      <c r="CI6334" s="98"/>
      <c r="CJ6334" s="98"/>
      <c r="CK6334" s="98"/>
      <c r="CL6334" s="98"/>
      <c r="CM6334" s="98"/>
      <c r="CN6334" s="98"/>
      <c r="CO6334" s="98"/>
      <c r="CP6334" s="98"/>
      <c r="CQ6334" s="98"/>
      <c r="CR6334" s="98"/>
      <c r="CS6334" s="98"/>
      <c r="CT6334" s="98"/>
      <c r="CU6334" s="98"/>
      <c r="CV6334" s="98"/>
      <c r="CX6334" s="97"/>
    </row>
    <row r="6335" spans="2:102" s="96" customFormat="1">
      <c r="B6335" s="95"/>
      <c r="C6335" s="95"/>
      <c r="D6335" s="95"/>
      <c r="E6335" s="95"/>
      <c r="F6335" s="95"/>
      <c r="G6335" s="95"/>
      <c r="H6335" s="95"/>
      <c r="I6335" s="95"/>
      <c r="J6335" s="95"/>
      <c r="K6335" s="95"/>
      <c r="L6335" s="95"/>
      <c r="M6335" s="95"/>
      <c r="N6335" s="95"/>
      <c r="O6335" s="95"/>
      <c r="P6335" s="95"/>
      <c r="Q6335" s="95"/>
      <c r="R6335" s="95"/>
      <c r="S6335" s="95"/>
      <c r="T6335" s="95"/>
      <c r="U6335" s="95"/>
      <c r="V6335" s="95"/>
      <c r="W6335" s="95"/>
      <c r="X6335" s="95"/>
      <c r="Y6335" s="95"/>
      <c r="Z6335" s="95"/>
      <c r="AA6335" s="95"/>
      <c r="AB6335" s="95"/>
      <c r="AC6335" s="95"/>
      <c r="AD6335" s="95"/>
      <c r="AE6335" s="95"/>
      <c r="AF6335" s="95"/>
      <c r="AG6335" s="95"/>
      <c r="AH6335" s="95"/>
      <c r="AI6335" s="95"/>
      <c r="AJ6335" s="95"/>
      <c r="AK6335" s="95"/>
      <c r="AL6335" s="95"/>
      <c r="AM6335" s="95"/>
      <c r="AN6335" s="95"/>
      <c r="AO6335" s="95"/>
      <c r="AP6335" s="95"/>
      <c r="AQ6335" s="95"/>
      <c r="AR6335" s="95"/>
      <c r="AS6335" s="95"/>
      <c r="AT6335" s="95"/>
      <c r="AU6335" s="95"/>
      <c r="AV6335" s="95"/>
      <c r="AW6335" s="95"/>
      <c r="AX6335" s="95"/>
      <c r="AY6335" s="95"/>
      <c r="AZ6335" s="95"/>
      <c r="CX6335" s="97"/>
    </row>
  </sheetData>
  <mergeCells count="26">
    <mergeCell ref="B89:AZ89"/>
    <mergeCell ref="B90:AZ90"/>
    <mergeCell ref="B83:AZ83"/>
    <mergeCell ref="B84:AZ84"/>
    <mergeCell ref="B85:AZ85"/>
    <mergeCell ref="B86:AZ86"/>
    <mergeCell ref="B87:AZ87"/>
    <mergeCell ref="B88:AZ88"/>
    <mergeCell ref="B82:AZ82"/>
    <mergeCell ref="AP66:AR66"/>
    <mergeCell ref="B72:AZ72"/>
    <mergeCell ref="B73:AZ73"/>
    <mergeCell ref="B74:AZ74"/>
    <mergeCell ref="B75:AZ75"/>
    <mergeCell ref="B76:AZ76"/>
    <mergeCell ref="AJ66:AL66"/>
    <mergeCell ref="B77:AZ77"/>
    <mergeCell ref="B78:AZ78"/>
    <mergeCell ref="B79:AZ79"/>
    <mergeCell ref="B80:AZ80"/>
    <mergeCell ref="B81:AZ81"/>
    <mergeCell ref="C5:F5"/>
    <mergeCell ref="C7:D7"/>
    <mergeCell ref="I7:J7"/>
    <mergeCell ref="M7:N7"/>
    <mergeCell ref="M66:AH66"/>
  </mergeCells>
  <phoneticPr fontId="92" type="noConversion"/>
  <conditionalFormatting sqref="L9:AZ9">
    <cfRule type="expression" dxfId="17" priority="16">
      <formula>L$9=periodselected</formula>
    </cfRule>
  </conditionalFormatting>
  <conditionalFormatting sqref="CE6325:CV6325">
    <cfRule type="expression" dxfId="16" priority="15" stopIfTrue="1">
      <formula>#REF!=periodselected</formula>
    </cfRule>
  </conditionalFormatting>
  <conditionalFormatting sqref="CG6326:CV6334 CE6327:CF6334">
    <cfRule type="expression" dxfId="15" priority="14" stopIfTrue="1">
      <formula>#REF!=periodselected</formula>
    </cfRule>
  </conditionalFormatting>
  <conditionalFormatting sqref="CE6326">
    <cfRule type="expression" dxfId="14" priority="13" stopIfTrue="1">
      <formula>#REF!=periodselected</formula>
    </cfRule>
  </conditionalFormatting>
  <conditionalFormatting sqref="CF6326">
    <cfRule type="expression" dxfId="13" priority="12" stopIfTrue="1">
      <formula>#REF!=periodselected</formula>
    </cfRule>
  </conditionalFormatting>
  <conditionalFormatting sqref="G10:G62">
    <cfRule type="expression" dxfId="12" priority="11">
      <formula>IFERROR(VALUE($F10),0)&lt;1</formula>
    </cfRule>
  </conditionalFormatting>
  <conditionalFormatting sqref="BA10:BA39">
    <cfRule type="containsText" dxfId="11" priority="10" operator="containsText" text="Tt">
      <formula>NOT(ISERROR(SEARCH("Tt",BA10)))</formula>
    </cfRule>
  </conditionalFormatting>
  <conditionalFormatting sqref="BA10:BA39">
    <cfRule type="containsText" dxfId="10" priority="8" operator="containsText" text="Tf">
      <formula>NOT(ISERROR(SEARCH("Tf",BA10)))</formula>
    </cfRule>
    <cfRule type="containsText" dxfId="9" priority="9" operator="containsText" text="Tm">
      <formula>NOT(ISERROR(SEARCH("Tm",BA10)))</formula>
    </cfRule>
  </conditionalFormatting>
  <conditionalFormatting sqref="L10:AZ39">
    <cfRule type="expression" dxfId="8" priority="4" stopIfTrue="1">
      <formula>ISBLANK($E10)</formula>
    </cfRule>
    <cfRule type="expression" dxfId="7" priority="6">
      <formula>L$9=$I$7</formula>
    </cfRule>
    <cfRule type="expression" dxfId="6" priority="7">
      <formula>AND(AND(NOT(ISBLANK($H10)), $H10&lt;=L$9,$I10&gt;=L$9),$J10="Tm")</formula>
    </cfRule>
    <cfRule type="expression" dxfId="5" priority="17">
      <formula>AND(AND(NOT(ISBLANK($H10)),  $H10&lt;=L$9,$I10&gt;=L$9),$J10="Tf")</formula>
    </cfRule>
    <cfRule type="expression" dxfId="4" priority="18">
      <formula>AND(AND(NOT(ISBLANK($H10)), $H10&lt;=L$9,$I10&gt;=L$9),$J10="Tt")</formula>
    </cfRule>
  </conditionalFormatting>
  <conditionalFormatting sqref="K9">
    <cfRule type="expression" dxfId="3" priority="5">
      <formula>K$9=periodselected</formula>
    </cfRule>
  </conditionalFormatting>
  <conditionalFormatting sqref="J10:J62">
    <cfRule type="containsText" dxfId="2" priority="1" operator="containsText" text="Tf">
      <formula>NOT(ISERROR(SEARCH("Tf",J10)))</formula>
    </cfRule>
    <cfRule type="containsText" dxfId="1" priority="2" operator="containsText" text="Tm">
      <formula>NOT(ISERROR(SEARCH("Tm",J10)))</formula>
    </cfRule>
    <cfRule type="containsText" dxfId="0" priority="3" operator="containsText" text="Tt">
      <formula>NOT(ISERROR(SEARCH("Tt",J10)))</formula>
    </cfRule>
  </conditionalFormatting>
  <dataValidations count="1">
    <dataValidation type="list" allowBlank="1" showInputMessage="1" showErrorMessage="1" sqref="J10:J62" xr:uid="{89A7540E-3B87-4AD7-999A-A84FFD6B38DB}">
      <formula1>$V$3:$Y$3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9025B-68DB-44F6-AFEB-238575FBF705}">
  <dimension ref="B1:O993"/>
  <sheetViews>
    <sheetView zoomScale="80" zoomScaleNormal="80" workbookViewId="0">
      <selection activeCell="B2" sqref="B2:O22"/>
    </sheetView>
  </sheetViews>
  <sheetFormatPr defaultColWidth="14.42578125" defaultRowHeight="15" customHeight="1"/>
  <cols>
    <col min="1" max="2" width="8.5703125" style="1" customWidth="1"/>
    <col min="3" max="3" width="12.5703125" style="1" customWidth="1"/>
    <col min="4" max="6" width="8.5703125" style="1" customWidth="1"/>
    <col min="7" max="7" width="10.5703125" style="1" customWidth="1"/>
    <col min="8" max="26" width="8.5703125" style="1" customWidth="1"/>
    <col min="27" max="16384" width="14.42578125" style="1"/>
  </cols>
  <sheetData>
    <row r="1" spans="2:15" ht="14.25" customHeight="1" thickBot="1"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</row>
    <row r="2" spans="2:15" ht="18.600000000000001" customHeight="1" thickTop="1" thickBot="1">
      <c r="B2" s="562" t="s">
        <v>230</v>
      </c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7"/>
    </row>
    <row r="3" spans="2:15" ht="18.600000000000001" customHeight="1" thickBot="1">
      <c r="B3" s="563" t="s">
        <v>231</v>
      </c>
      <c r="C3" s="639"/>
      <c r="D3" s="639"/>
      <c r="E3" s="639"/>
      <c r="F3" s="639"/>
      <c r="G3" s="638"/>
      <c r="H3" s="564" t="s">
        <v>232</v>
      </c>
      <c r="I3" s="639"/>
      <c r="J3" s="639"/>
      <c r="K3" s="639"/>
      <c r="L3" s="639"/>
      <c r="M3" s="639"/>
      <c r="N3" s="639"/>
      <c r="O3" s="648"/>
    </row>
    <row r="4" spans="2:15" ht="14.25" customHeight="1">
      <c r="B4" s="565"/>
      <c r="C4" s="621"/>
      <c r="D4" s="621"/>
      <c r="E4" s="621"/>
      <c r="F4" s="621"/>
      <c r="G4" s="622"/>
      <c r="H4" s="566"/>
      <c r="I4" s="621"/>
      <c r="J4" s="621"/>
      <c r="K4" s="621"/>
      <c r="L4" s="621"/>
      <c r="M4" s="621"/>
      <c r="N4" s="621"/>
      <c r="O4" s="649"/>
    </row>
    <row r="5" spans="2:15" ht="14.25" customHeight="1">
      <c r="B5" s="643"/>
      <c r="C5" s="620"/>
      <c r="D5" s="620"/>
      <c r="E5" s="620"/>
      <c r="F5" s="620"/>
      <c r="G5" s="641"/>
      <c r="H5" s="650"/>
      <c r="I5" s="620"/>
      <c r="J5" s="620"/>
      <c r="K5" s="620"/>
      <c r="L5" s="620"/>
      <c r="M5" s="620"/>
      <c r="N5" s="620"/>
      <c r="O5" s="651"/>
    </row>
    <row r="6" spans="2:15" ht="173.1" customHeight="1" thickBot="1">
      <c r="B6" s="652"/>
      <c r="C6" s="625"/>
      <c r="D6" s="625"/>
      <c r="E6" s="625"/>
      <c r="F6" s="625"/>
      <c r="G6" s="634"/>
      <c r="H6" s="633"/>
      <c r="I6" s="625"/>
      <c r="J6" s="625"/>
      <c r="K6" s="625"/>
      <c r="L6" s="625"/>
      <c r="M6" s="625"/>
      <c r="N6" s="625"/>
      <c r="O6" s="653"/>
    </row>
    <row r="7" spans="2:15" ht="14.25" customHeight="1" thickBot="1">
      <c r="B7" s="567" t="s">
        <v>233</v>
      </c>
      <c r="C7" s="639"/>
      <c r="D7" s="639"/>
      <c r="E7" s="639"/>
      <c r="F7" s="639"/>
      <c r="G7" s="639"/>
      <c r="H7" s="639"/>
      <c r="I7" s="639"/>
      <c r="J7" s="639"/>
      <c r="K7" s="639"/>
      <c r="L7" s="639"/>
      <c r="M7" s="639"/>
      <c r="N7" s="639"/>
      <c r="O7" s="648"/>
    </row>
    <row r="8" spans="2:15" ht="14.25" customHeight="1" thickBot="1">
      <c r="B8" s="571" t="s">
        <v>234</v>
      </c>
      <c r="C8" s="638"/>
      <c r="D8" s="574" t="s">
        <v>235</v>
      </c>
      <c r="E8" s="638"/>
      <c r="F8" s="572"/>
      <c r="G8" s="638"/>
      <c r="H8" s="572" t="s">
        <v>234</v>
      </c>
      <c r="I8" s="639"/>
      <c r="J8" s="638"/>
      <c r="K8" s="573" t="s">
        <v>236</v>
      </c>
      <c r="L8" s="639"/>
      <c r="M8" s="638"/>
      <c r="N8" s="572"/>
      <c r="O8" s="648"/>
    </row>
    <row r="9" spans="2:15" ht="14.25" customHeight="1" thickBot="1">
      <c r="B9" s="575" t="s">
        <v>237</v>
      </c>
      <c r="C9" s="639"/>
      <c r="D9" s="638"/>
      <c r="E9" s="570" t="s">
        <v>238</v>
      </c>
      <c r="F9" s="639"/>
      <c r="G9" s="638"/>
      <c r="H9" s="569" t="s">
        <v>237</v>
      </c>
      <c r="I9" s="635"/>
      <c r="J9" s="635"/>
      <c r="K9" s="635"/>
      <c r="L9" s="628"/>
      <c r="M9" s="570" t="s">
        <v>239</v>
      </c>
      <c r="N9" s="639"/>
      <c r="O9" s="648"/>
    </row>
    <row r="10" spans="2:15" ht="26.25" customHeight="1" thickBot="1">
      <c r="B10" s="537" t="s">
        <v>240</v>
      </c>
      <c r="C10" s="639"/>
      <c r="D10" s="638"/>
      <c r="E10" s="558"/>
      <c r="F10" s="654"/>
      <c r="G10" s="655"/>
      <c r="H10" s="552" t="s">
        <v>241</v>
      </c>
      <c r="I10" s="553"/>
      <c r="J10" s="553"/>
      <c r="K10" s="553"/>
      <c r="L10" s="554"/>
      <c r="M10" s="568">
        <v>60000</v>
      </c>
      <c r="N10" s="656"/>
      <c r="O10" s="657"/>
    </row>
    <row r="11" spans="2:15" ht="23.25" customHeight="1" thickBot="1">
      <c r="B11" s="555" t="s">
        <v>242</v>
      </c>
      <c r="C11" s="639"/>
      <c r="D11" s="638"/>
      <c r="E11" s="558"/>
      <c r="F11" s="654"/>
      <c r="G11" s="655"/>
      <c r="H11" s="552" t="s">
        <v>243</v>
      </c>
      <c r="I11" s="553"/>
      <c r="J11" s="553"/>
      <c r="K11" s="553"/>
      <c r="L11" s="554"/>
      <c r="M11" s="568">
        <v>1500</v>
      </c>
      <c r="N11" s="656"/>
      <c r="O11" s="657"/>
    </row>
    <row r="12" spans="2:15" ht="14.25" customHeight="1" thickBot="1">
      <c r="B12" s="555" t="s">
        <v>244</v>
      </c>
      <c r="C12" s="556"/>
      <c r="D12" s="557"/>
      <c r="E12" s="559"/>
      <c r="F12" s="560"/>
      <c r="G12" s="561"/>
      <c r="H12" s="552" t="s">
        <v>245</v>
      </c>
      <c r="I12" s="553"/>
      <c r="J12" s="553"/>
      <c r="K12" s="553"/>
      <c r="L12" s="554"/>
      <c r="M12" s="568">
        <v>7000</v>
      </c>
      <c r="N12" s="656"/>
      <c r="O12" s="657"/>
    </row>
    <row r="13" spans="2:15" ht="30.75" customHeight="1" thickBot="1">
      <c r="B13" s="555" t="s">
        <v>246</v>
      </c>
      <c r="C13" s="556"/>
      <c r="D13" s="557"/>
      <c r="E13" s="549"/>
      <c r="F13" s="550"/>
      <c r="G13" s="551"/>
      <c r="H13" s="552" t="s">
        <v>247</v>
      </c>
      <c r="I13" s="553"/>
      <c r="J13" s="553"/>
      <c r="K13" s="553"/>
      <c r="L13" s="554"/>
      <c r="M13" s="568">
        <v>30000</v>
      </c>
      <c r="N13" s="656"/>
      <c r="O13" s="657"/>
    </row>
    <row r="14" spans="2:15" ht="14.25" customHeight="1" thickBot="1">
      <c r="B14" s="555"/>
      <c r="C14" s="639"/>
      <c r="D14" s="638"/>
      <c r="E14" s="548"/>
      <c r="F14" s="658"/>
      <c r="G14" s="659"/>
      <c r="H14" s="552"/>
      <c r="I14" s="553"/>
      <c r="J14" s="553"/>
      <c r="K14" s="553"/>
      <c r="L14" s="554"/>
      <c r="M14" s="568"/>
      <c r="N14" s="656"/>
      <c r="O14" s="657"/>
    </row>
    <row r="15" spans="2:15" ht="14.25" customHeight="1" thickBot="1">
      <c r="B15" s="555"/>
      <c r="C15" s="639"/>
      <c r="D15" s="638"/>
      <c r="E15" s="548"/>
      <c r="F15" s="658"/>
      <c r="G15" s="659"/>
      <c r="H15" s="552"/>
      <c r="I15" s="553"/>
      <c r="J15" s="553"/>
      <c r="K15" s="553"/>
      <c r="L15" s="554"/>
      <c r="M15" s="568"/>
      <c r="N15" s="656"/>
      <c r="O15" s="657"/>
    </row>
    <row r="16" spans="2:15" ht="14.25" customHeight="1" thickBot="1">
      <c r="B16" s="537"/>
      <c r="C16" s="639"/>
      <c r="D16" s="638"/>
      <c r="E16" s="548"/>
      <c r="F16" s="658"/>
      <c r="G16" s="659"/>
      <c r="H16" s="552"/>
      <c r="I16" s="553"/>
      <c r="J16" s="553"/>
      <c r="K16" s="553"/>
      <c r="L16" s="554"/>
      <c r="M16" s="548"/>
      <c r="N16" s="658"/>
      <c r="O16" s="660"/>
    </row>
    <row r="17" spans="2:15" ht="14.25" customHeight="1" thickBot="1">
      <c r="B17" s="537"/>
      <c r="C17" s="639"/>
      <c r="D17" s="638"/>
      <c r="E17" s="548"/>
      <c r="F17" s="658"/>
      <c r="G17" s="659"/>
      <c r="H17" s="552"/>
      <c r="I17" s="553"/>
      <c r="J17" s="553"/>
      <c r="K17" s="553"/>
      <c r="L17" s="554"/>
      <c r="M17" s="548"/>
      <c r="N17" s="658"/>
      <c r="O17" s="660"/>
    </row>
    <row r="18" spans="2:15" ht="14.25" customHeight="1" thickBot="1">
      <c r="B18" s="537"/>
      <c r="C18" s="639"/>
      <c r="D18" s="638"/>
      <c r="E18" s="548"/>
      <c r="F18" s="658"/>
      <c r="G18" s="659"/>
      <c r="H18" s="542"/>
      <c r="I18" s="543"/>
      <c r="J18" s="543"/>
      <c r="K18" s="543"/>
      <c r="L18" s="544"/>
      <c r="M18" s="548"/>
      <c r="N18" s="658"/>
      <c r="O18" s="660"/>
    </row>
    <row r="19" spans="2:15" ht="14.25" customHeight="1" thickBot="1">
      <c r="B19" s="537"/>
      <c r="C19" s="639"/>
      <c r="D19" s="638"/>
      <c r="E19" s="234"/>
      <c r="F19" s="234"/>
      <c r="G19" s="234"/>
      <c r="H19" s="576"/>
      <c r="I19" s="631"/>
      <c r="J19" s="631"/>
      <c r="K19" s="631"/>
      <c r="L19" s="632"/>
      <c r="M19" s="577"/>
      <c r="N19" s="661"/>
      <c r="O19" s="662"/>
    </row>
    <row r="20" spans="2:15" ht="23.45" customHeight="1" thickBot="1">
      <c r="B20" s="538" t="s">
        <v>248</v>
      </c>
      <c r="C20" s="639"/>
      <c r="D20" s="638"/>
      <c r="E20" s="548">
        <f>E12+E13</f>
        <v>0</v>
      </c>
      <c r="F20" s="658"/>
      <c r="G20" s="659"/>
      <c r="H20" s="539" t="s">
        <v>249</v>
      </c>
      <c r="I20" s="540"/>
      <c r="J20" s="540"/>
      <c r="K20" s="540"/>
      <c r="L20" s="541"/>
      <c r="M20" s="532">
        <f>SUM(M10:O15)</f>
        <v>98500</v>
      </c>
      <c r="N20" s="658"/>
      <c r="O20" s="660"/>
    </row>
    <row r="21" spans="2:15" ht="14.25" customHeight="1" thickBot="1">
      <c r="B21" s="533" t="s">
        <v>250</v>
      </c>
      <c r="C21" s="625"/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625"/>
      <c r="O21" s="653"/>
    </row>
    <row r="22" spans="2:15" thickBot="1">
      <c r="B22" s="545" t="s">
        <v>251</v>
      </c>
      <c r="C22" s="546"/>
      <c r="D22" s="546"/>
      <c r="E22" s="546"/>
      <c r="F22" s="546"/>
      <c r="G22" s="546"/>
      <c r="H22" s="547"/>
      <c r="I22" s="534" t="e">
        <f>M20/E20</f>
        <v>#DIV/0!</v>
      </c>
      <c r="J22" s="535"/>
      <c r="K22" s="535"/>
      <c r="L22" s="535"/>
      <c r="M22" s="535"/>
      <c r="N22" s="535"/>
      <c r="O22" s="536"/>
    </row>
    <row r="23" spans="2:15" ht="14.25" customHeight="1"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</row>
    <row r="24" spans="2:15" ht="14.25" customHeight="1">
      <c r="B24" s="238"/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</row>
    <row r="25" spans="2:15" ht="14.25" customHeight="1">
      <c r="B25" s="238"/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8"/>
      <c r="O25" s="238"/>
    </row>
    <row r="26" spans="2:15" ht="14.25" customHeight="1"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8"/>
      <c r="O26" s="238"/>
    </row>
    <row r="27" spans="2:15" ht="14.25" customHeight="1"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</row>
    <row r="28" spans="2:15" ht="14.25" customHeight="1">
      <c r="B28" s="238"/>
      <c r="C28" s="238"/>
      <c r="D28" s="238"/>
      <c r="E28" s="238"/>
      <c r="F28" s="238"/>
      <c r="G28" s="238"/>
      <c r="H28" s="238"/>
      <c r="I28" s="238"/>
      <c r="J28" s="238"/>
      <c r="K28" s="238"/>
      <c r="L28" s="238"/>
      <c r="M28" s="238"/>
      <c r="N28" s="238"/>
      <c r="O28" s="238"/>
    </row>
    <row r="29" spans="2:15" ht="14.25" customHeight="1">
      <c r="B29" s="238"/>
      <c r="C29" s="238"/>
      <c r="D29" s="238"/>
      <c r="E29" s="238"/>
      <c r="F29" s="238"/>
      <c r="G29" s="238"/>
      <c r="H29" s="238"/>
      <c r="I29" s="238"/>
      <c r="J29" s="238"/>
      <c r="K29" s="238"/>
      <c r="L29" s="238"/>
      <c r="M29" s="238"/>
      <c r="N29" s="238"/>
      <c r="O29" s="238"/>
    </row>
    <row r="30" spans="2:15" ht="14.25" customHeight="1"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</row>
    <row r="31" spans="2:15" ht="14.25" customHeight="1">
      <c r="B31" s="238"/>
      <c r="C31" s="238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8"/>
      <c r="O31" s="238"/>
    </row>
    <row r="32" spans="2:15" ht="14.25" customHeight="1">
      <c r="B32" s="238"/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</sheetData>
  <mergeCells count="62">
    <mergeCell ref="M14:O14"/>
    <mergeCell ref="H19:L19"/>
    <mergeCell ref="H11:L11"/>
    <mergeCell ref="H12:L12"/>
    <mergeCell ref="H13:L13"/>
    <mergeCell ref="H14:L14"/>
    <mergeCell ref="M19:O19"/>
    <mergeCell ref="H15:L15"/>
    <mergeCell ref="M15:O15"/>
    <mergeCell ref="H16:L16"/>
    <mergeCell ref="M16:O16"/>
    <mergeCell ref="M17:O17"/>
    <mergeCell ref="M18:O18"/>
    <mergeCell ref="B7:O7"/>
    <mergeCell ref="M10:O10"/>
    <mergeCell ref="M11:O11"/>
    <mergeCell ref="M12:O12"/>
    <mergeCell ref="M13:O13"/>
    <mergeCell ref="H9:L9"/>
    <mergeCell ref="M9:O9"/>
    <mergeCell ref="H10:L10"/>
    <mergeCell ref="B8:C8"/>
    <mergeCell ref="N8:O8"/>
    <mergeCell ref="H8:J8"/>
    <mergeCell ref="K8:M8"/>
    <mergeCell ref="D8:E8"/>
    <mergeCell ref="F8:G8"/>
    <mergeCell ref="B9:D9"/>
    <mergeCell ref="E9:G9"/>
    <mergeCell ref="B2:O2"/>
    <mergeCell ref="B3:G3"/>
    <mergeCell ref="H3:O3"/>
    <mergeCell ref="B4:G6"/>
    <mergeCell ref="H4:O6"/>
    <mergeCell ref="B10:D10"/>
    <mergeCell ref="E10:G10"/>
    <mergeCell ref="B11:D11"/>
    <mergeCell ref="E11:G11"/>
    <mergeCell ref="B12:D12"/>
    <mergeCell ref="E12:G12"/>
    <mergeCell ref="E13:G13"/>
    <mergeCell ref="E14:G14"/>
    <mergeCell ref="H17:L17"/>
    <mergeCell ref="B13:D13"/>
    <mergeCell ref="B14:D14"/>
    <mergeCell ref="B15:D15"/>
    <mergeCell ref="B16:D16"/>
    <mergeCell ref="E15:G15"/>
    <mergeCell ref="E16:G16"/>
    <mergeCell ref="M20:O20"/>
    <mergeCell ref="B21:O21"/>
    <mergeCell ref="I22:O22"/>
    <mergeCell ref="B17:D17"/>
    <mergeCell ref="B18:D18"/>
    <mergeCell ref="B19:D19"/>
    <mergeCell ref="B20:D20"/>
    <mergeCell ref="H20:L20"/>
    <mergeCell ref="H18:L18"/>
    <mergeCell ref="B22:H22"/>
    <mergeCell ref="E18:G18"/>
    <mergeCell ref="E20:G20"/>
    <mergeCell ref="E17:G17"/>
  </mergeCell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Garnier Vincent</dc:creator>
  <cp:keywords/>
  <dc:description/>
  <cp:lastModifiedBy>Sébastien TORCQ</cp:lastModifiedBy>
  <cp:revision/>
  <dcterms:created xsi:type="dcterms:W3CDTF">2021-06-02T08:36:45Z</dcterms:created>
  <dcterms:modified xsi:type="dcterms:W3CDTF">2021-06-09T09:05:29Z</dcterms:modified>
  <cp:category/>
  <cp:contentStatus/>
</cp:coreProperties>
</file>